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jixnas01\share1\P03829_大田区_ﾍﾞﾋﾞｰｼｯﾀｰ利用支援事業\04_提出資料\利用内訳表_20250929\"/>
    </mc:Choice>
  </mc:AlternateContent>
  <xr:revisionPtr revIDLastSave="0" documentId="13_ncr:1_{6E8581DE-BE64-4927-B2DD-E9197D26B88F}" xr6:coauthVersionLast="47" xr6:coauthVersionMax="47" xr10:uidLastSave="{00000000-0000-0000-0000-000000000000}"/>
  <workbookProtection workbookAlgorithmName="SHA-512" workbookHashValue="EB7SEQuZwElWBSs3GPoHOaQmsjgFAVuW7NNJJI8z0sbDq3YkTnbk25TMzUhd7SOlNP9iQqTSOLLEVxK6WVEv8w==" workbookSaltValue="dESlMl8psKM59yeDK2sg6A==" workbookSpinCount="100000" lockStructure="1"/>
  <bookViews>
    <workbookView xWindow="28680" yWindow="-120" windowWidth="29040" windowHeight="15720" tabRatio="500" xr2:uid="{00000000-000D-0000-FFFF-FFFF00000000}"/>
  </bookViews>
  <sheets>
    <sheet name="利用内訳表" sheetId="1" r:id="rId1"/>
    <sheet name="A_日ごと計算、端数切捨て" sheetId="3" state="hidden" r:id="rId2"/>
    <sheet name="B_日ごと計算、端数再計算処理（江東区利用内訳表）" sheetId="4" state="hidden" r:id="rId3"/>
    <sheet name="C_日毎計算、端数切捨てなし（分単位計算）、申請時間切り上げ" sheetId="5" state="hidden" r:id="rId4"/>
    <sheet name="D_日ごと計算、端数切捨てなし、申請時間切り捨て、利用額未調整" sheetId="6" state="hidden" r:id="rId5"/>
    <sheet name="フローチャート (２)bk" sheetId="7" state="hidden" r:id="rId6"/>
    <sheet name="E_整理版" sheetId="8" state="hidden" r:id="rId7"/>
    <sheet name="E_整理版 ①夜間別表" sheetId="9" state="hidden" r:id="rId8"/>
    <sheet name="E_整理版 ②夜間包括_A (片寄)" sheetId="10" state="hidden" r:id="rId9"/>
    <sheet name="E_整理版 ②夜間包括_A" sheetId="11" state="hidden" r:id="rId10"/>
    <sheet name="基準単価版" sheetId="12" state="hidden" r:id="rId11"/>
    <sheet name="F_日毎計算、端数切捨なし、申請時間切捨、利用額調整（個別）" sheetId="13" state="hidden" r:id="rId12"/>
  </sheets>
  <externalReferences>
    <externalReference r:id="rId13"/>
  </externalReferences>
  <definedNames>
    <definedName name="_xlnm.Print_Area" localSheetId="1">'A_日ごと計算、端数切捨て'!$A$1:$BL$45</definedName>
    <definedName name="_xlnm.Print_Area" localSheetId="2">'B_日ごと計算、端数再計算処理（江東区利用内訳表）'!$A$1:$BL$45</definedName>
    <definedName name="_xlnm.Print_Area" localSheetId="3">'C_日毎計算、端数切捨てなし（分単位計算）、申請時間切り上げ'!$A$1:$BL$44</definedName>
    <definedName name="_xlnm.Print_Area" localSheetId="4">'D_日ごと計算、端数切捨てなし、申請時間切り捨て、利用額未調整'!$A$1:$BL$44</definedName>
    <definedName name="_xlnm.Print_Area" localSheetId="6">E_整理版!$A$1:$BF$46</definedName>
    <definedName name="_xlnm.Print_Area" localSheetId="7">'E_整理版 ①夜間別表'!$A$1:$BD$76</definedName>
    <definedName name="_xlnm.Print_Area" localSheetId="9">'E_整理版 ②夜間包括_A'!$A$1:$BQ$48</definedName>
    <definedName name="_xlnm.Print_Area" localSheetId="8">'E_整理版 ②夜間包括_A (片寄)'!$A$1:$BQ$48</definedName>
    <definedName name="_xlnm.Print_Area" localSheetId="11">'F_日毎計算、端数切捨なし、申請時間切捨、利用額調整（個別）'!$A$1:$BL$46</definedName>
    <definedName name="_xlnm.Print_Area" localSheetId="5">'フローチャート (２)bk'!$A$1:$X$79</definedName>
    <definedName name="_xlnm.Print_Area" localSheetId="10">基準単価版!$A$1:$BQ$48</definedName>
    <definedName name="_xlnm.Print_Area" localSheetId="0">利用内訳表!$A$1:$AW$50</definedName>
    <definedName name="交付申請額" localSheetId="0">[1]台東区Excel版!$Q$14:$Q$33</definedName>
    <definedName name="児童名" localSheetId="0">[1]台東区Excel版!$C$14:$C$33</definedName>
    <definedName name="利用時間" localSheetId="0">[1]台東区Excel版!$H$14:$H$33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BB70" i="13" l="1"/>
  <c r="BQ69" i="13"/>
  <c r="BJ69" i="13"/>
  <c r="BB69" i="13"/>
  <c r="AU69" i="13"/>
  <c r="AQ69" i="13"/>
  <c r="AX69" i="13" s="1"/>
  <c r="BF69" i="13" s="1"/>
  <c r="AN69" i="13"/>
  <c r="AJ69" i="13"/>
  <c r="BQ68" i="13"/>
  <c r="BJ68" i="13"/>
  <c r="AU68" i="13"/>
  <c r="BB68" i="13" s="1"/>
  <c r="AJ68" i="13"/>
  <c r="BU67" i="13"/>
  <c r="BQ67" i="13"/>
  <c r="BJ67" i="13"/>
  <c r="BB67" i="13"/>
  <c r="AU67" i="13"/>
  <c r="AN67" i="13" s="1"/>
  <c r="AQ67" i="13"/>
  <c r="AX67" i="13" s="1"/>
  <c r="BF67" i="13" s="1"/>
  <c r="BY67" i="13" s="1"/>
  <c r="AJ67" i="13"/>
  <c r="BQ66" i="13"/>
  <c r="BJ66" i="13"/>
  <c r="BB66" i="13"/>
  <c r="AU66" i="13"/>
  <c r="AN66" i="13"/>
  <c r="AQ66" i="13" s="1"/>
  <c r="AX66" i="13" s="1"/>
  <c r="BF66" i="13" s="1"/>
  <c r="AJ66" i="13"/>
  <c r="BQ65" i="13"/>
  <c r="BJ65" i="13"/>
  <c r="AU65" i="13"/>
  <c r="BB65" i="13" s="1"/>
  <c r="AN65" i="13"/>
  <c r="BU65" i="13" s="1"/>
  <c r="AJ65" i="13"/>
  <c r="BQ64" i="13"/>
  <c r="BU64" i="13" s="1"/>
  <c r="BJ64" i="13"/>
  <c r="BB64" i="13"/>
  <c r="AU64" i="13"/>
  <c r="AN64" i="13" s="1"/>
  <c r="AJ64" i="13"/>
  <c r="AQ64" i="13" s="1"/>
  <c r="AX64" i="13" s="1"/>
  <c r="BF64" i="13" s="1"/>
  <c r="BY64" i="13" s="1"/>
  <c r="BQ63" i="13"/>
  <c r="BJ63" i="13"/>
  <c r="AN63" i="13" s="1"/>
  <c r="AQ63" i="13" s="1"/>
  <c r="BB63" i="13"/>
  <c r="AU63" i="13"/>
  <c r="AJ63" i="13"/>
  <c r="BQ62" i="13"/>
  <c r="BJ62" i="13"/>
  <c r="AU62" i="13"/>
  <c r="BB62" i="13" s="1"/>
  <c r="AJ62" i="13"/>
  <c r="BQ61" i="13"/>
  <c r="BJ61" i="13"/>
  <c r="AU61" i="13"/>
  <c r="AN61" i="13" s="1"/>
  <c r="BU61" i="13" s="1"/>
  <c r="AJ61" i="13"/>
  <c r="BQ60" i="13"/>
  <c r="BJ60" i="13"/>
  <c r="BB60" i="13"/>
  <c r="AU60" i="13"/>
  <c r="AQ60" i="13"/>
  <c r="AX60" i="13" s="1"/>
  <c r="BF60" i="13" s="1"/>
  <c r="AN60" i="13"/>
  <c r="AJ60" i="13"/>
  <c r="BQ59" i="13"/>
  <c r="BJ59" i="13"/>
  <c r="AU59" i="13"/>
  <c r="BB59" i="13" s="1"/>
  <c r="AJ59" i="13"/>
  <c r="BU58" i="13"/>
  <c r="BQ58" i="13"/>
  <c r="BJ58" i="13"/>
  <c r="BB58" i="13"/>
  <c r="AU58" i="13"/>
  <c r="AN58" i="13" s="1"/>
  <c r="AQ58" i="13"/>
  <c r="AX58" i="13" s="1"/>
  <c r="BF58" i="13" s="1"/>
  <c r="BY58" i="13" s="1"/>
  <c r="AJ58" i="13"/>
  <c r="BQ57" i="13"/>
  <c r="BJ57" i="13"/>
  <c r="BB57" i="13"/>
  <c r="AU57" i="13"/>
  <c r="AN57" i="13"/>
  <c r="AQ57" i="13" s="1"/>
  <c r="AX57" i="13" s="1"/>
  <c r="BF57" i="13" s="1"/>
  <c r="AJ57" i="13"/>
  <c r="BQ56" i="13"/>
  <c r="BJ56" i="13"/>
  <c r="AU56" i="13"/>
  <c r="BB56" i="13" s="1"/>
  <c r="AN56" i="13"/>
  <c r="BU56" i="13" s="1"/>
  <c r="AJ56" i="13"/>
  <c r="BQ55" i="13"/>
  <c r="BU55" i="13" s="1"/>
  <c r="BJ55" i="13"/>
  <c r="BB55" i="13"/>
  <c r="AU55" i="13"/>
  <c r="AN55" i="13" s="1"/>
  <c r="AJ55" i="13"/>
  <c r="AQ55" i="13" s="1"/>
  <c r="AX55" i="13" s="1"/>
  <c r="BF55" i="13" s="1"/>
  <c r="BY55" i="13" s="1"/>
  <c r="BQ54" i="13"/>
  <c r="BJ54" i="13"/>
  <c r="AN54" i="13" s="1"/>
  <c r="AQ54" i="13" s="1"/>
  <c r="AX54" i="13" s="1"/>
  <c r="BF54" i="13" s="1"/>
  <c r="BB54" i="13"/>
  <c r="AU54" i="13"/>
  <c r="AJ54" i="13"/>
  <c r="BQ53" i="13"/>
  <c r="BJ53" i="13"/>
  <c r="AU53" i="13"/>
  <c r="BB53" i="13" s="1"/>
  <c r="AJ53" i="13"/>
  <c r="BQ52" i="13"/>
  <c r="BJ52" i="13"/>
  <c r="AU52" i="13"/>
  <c r="AN52" i="13" s="1"/>
  <c r="BU52" i="13" s="1"/>
  <c r="AJ52" i="13"/>
  <c r="BQ51" i="13"/>
  <c r="BJ51" i="13"/>
  <c r="BB51" i="13"/>
  <c r="AU51" i="13"/>
  <c r="AQ51" i="13"/>
  <c r="AX51" i="13" s="1"/>
  <c r="BF51" i="13" s="1"/>
  <c r="AN51" i="13"/>
  <c r="AJ51" i="13"/>
  <c r="BQ50" i="13"/>
  <c r="BJ50" i="13"/>
  <c r="BJ70" i="13" s="1"/>
  <c r="W74" i="13" s="1"/>
  <c r="AU50" i="13"/>
  <c r="BB50" i="13" s="1"/>
  <c r="AJ50" i="13"/>
  <c r="BB39" i="13"/>
  <c r="BQ38" i="13"/>
  <c r="BJ38" i="13"/>
  <c r="AU38" i="13"/>
  <c r="AN38" i="13" s="1"/>
  <c r="BU38" i="13" s="1"/>
  <c r="AJ38" i="13"/>
  <c r="BQ37" i="13"/>
  <c r="BJ37" i="13"/>
  <c r="BB37" i="13"/>
  <c r="AU37" i="13"/>
  <c r="AQ37" i="13"/>
  <c r="AX37" i="13" s="1"/>
  <c r="BF37" i="13" s="1"/>
  <c r="AN37" i="13"/>
  <c r="AJ37" i="13"/>
  <c r="BQ36" i="13"/>
  <c r="BJ36" i="13"/>
  <c r="AU36" i="13"/>
  <c r="BB36" i="13" s="1"/>
  <c r="AJ36" i="13"/>
  <c r="BU35" i="13"/>
  <c r="BQ35" i="13"/>
  <c r="BJ35" i="13"/>
  <c r="BB35" i="13"/>
  <c r="AU35" i="13"/>
  <c r="AN35" i="13" s="1"/>
  <c r="AQ35" i="13"/>
  <c r="AX35" i="13" s="1"/>
  <c r="BF35" i="13" s="1"/>
  <c r="BY35" i="13" s="1"/>
  <c r="AJ35" i="13"/>
  <c r="BQ34" i="13"/>
  <c r="BU34" i="13" s="1"/>
  <c r="BJ34" i="13"/>
  <c r="BB34" i="13"/>
  <c r="AX34" i="13"/>
  <c r="BF34" i="13" s="1"/>
  <c r="BY34" i="13" s="1"/>
  <c r="AU34" i="13"/>
  <c r="AN34" i="13"/>
  <c r="AQ34" i="13" s="1"/>
  <c r="AJ34" i="13"/>
  <c r="BQ33" i="13"/>
  <c r="BJ33" i="13"/>
  <c r="AU33" i="13"/>
  <c r="BB33" i="13" s="1"/>
  <c r="AN33" i="13"/>
  <c r="BU33" i="13" s="1"/>
  <c r="AJ33" i="13"/>
  <c r="BQ32" i="13"/>
  <c r="BU32" i="13" s="1"/>
  <c r="BJ32" i="13"/>
  <c r="BB32" i="13"/>
  <c r="AU32" i="13"/>
  <c r="AN32" i="13" s="1"/>
  <c r="AJ32" i="13"/>
  <c r="AQ32" i="13" s="1"/>
  <c r="BQ31" i="13"/>
  <c r="BJ31" i="13"/>
  <c r="AN31" i="13" s="1"/>
  <c r="AQ31" i="13" s="1"/>
  <c r="AX31" i="13" s="1"/>
  <c r="BF31" i="13" s="1"/>
  <c r="BB31" i="13"/>
  <c r="AU31" i="13"/>
  <c r="AJ31" i="13"/>
  <c r="BQ30" i="13"/>
  <c r="BJ30" i="13"/>
  <c r="AU30" i="13"/>
  <c r="BB30" i="13" s="1"/>
  <c r="AJ30" i="13"/>
  <c r="BQ29" i="13"/>
  <c r="BJ29" i="13"/>
  <c r="AU29" i="13"/>
  <c r="AJ29" i="13"/>
  <c r="BQ28" i="13"/>
  <c r="BJ28" i="13"/>
  <c r="BB28" i="13"/>
  <c r="AU28" i="13"/>
  <c r="AQ28" i="13"/>
  <c r="AX28" i="13" s="1"/>
  <c r="AN28" i="13"/>
  <c r="AJ28" i="13"/>
  <c r="BQ27" i="13"/>
  <c r="BJ27" i="13"/>
  <c r="AU27" i="13"/>
  <c r="AJ27" i="13"/>
  <c r="BQ26" i="13"/>
  <c r="BU26" i="13" s="1"/>
  <c r="BJ26" i="13"/>
  <c r="BB26" i="13"/>
  <c r="AU26" i="13"/>
  <c r="AQ26" i="13"/>
  <c r="AX26" i="13" s="1"/>
  <c r="AN26" i="13"/>
  <c r="AJ26" i="13"/>
  <c r="BQ25" i="13"/>
  <c r="BJ25" i="13"/>
  <c r="AU25" i="13"/>
  <c r="BB25" i="13" s="1"/>
  <c r="AN25" i="13"/>
  <c r="BU25" i="13" s="1"/>
  <c r="AJ25" i="13"/>
  <c r="AQ25" i="13" s="1"/>
  <c r="AX25" i="13" s="1"/>
  <c r="BF25" i="13" s="1"/>
  <c r="BY25" i="13" s="1"/>
  <c r="BQ24" i="13"/>
  <c r="BJ24" i="13"/>
  <c r="AU24" i="13"/>
  <c r="AJ24" i="13"/>
  <c r="BQ23" i="13"/>
  <c r="BU23" i="13" s="1"/>
  <c r="BJ23" i="13"/>
  <c r="BB23" i="13"/>
  <c r="AU23" i="13"/>
  <c r="AQ23" i="13"/>
  <c r="AX23" i="13" s="1"/>
  <c r="AN23" i="13"/>
  <c r="AJ23" i="13"/>
  <c r="BQ22" i="13"/>
  <c r="BJ22" i="13"/>
  <c r="AU22" i="13"/>
  <c r="BB22" i="13" s="1"/>
  <c r="AN22" i="13"/>
  <c r="BU22" i="13" s="1"/>
  <c r="AJ22" i="13"/>
  <c r="BQ21" i="13"/>
  <c r="BJ21" i="13"/>
  <c r="AU21" i="13"/>
  <c r="AJ21" i="13"/>
  <c r="BQ20" i="13"/>
  <c r="BU20" i="13" s="1"/>
  <c r="BJ20" i="13"/>
  <c r="BB20" i="13"/>
  <c r="AU20" i="13"/>
  <c r="AQ20" i="13"/>
  <c r="AX20" i="13" s="1"/>
  <c r="BF20" i="13" s="1"/>
  <c r="BY20" i="13" s="1"/>
  <c r="AN20" i="13"/>
  <c r="AJ20" i="13"/>
  <c r="BQ19" i="13"/>
  <c r="BJ19" i="13"/>
  <c r="AU19" i="13"/>
  <c r="BB19" i="13" s="1"/>
  <c r="AN19" i="13"/>
  <c r="BU19" i="13" s="1"/>
  <c r="AJ19" i="13"/>
  <c r="AQ19" i="13" s="1"/>
  <c r="AX19" i="13" s="1"/>
  <c r="BF19" i="13" s="1"/>
  <c r="BY19" i="13" s="1"/>
  <c r="BQ18" i="13"/>
  <c r="BJ18" i="13"/>
  <c r="AU18" i="13"/>
  <c r="AJ18" i="13"/>
  <c r="BQ17" i="13"/>
  <c r="BU17" i="13" s="1"/>
  <c r="BJ17" i="13"/>
  <c r="BB17" i="13"/>
  <c r="AU17" i="13"/>
  <c r="AQ17" i="13"/>
  <c r="AX17" i="13" s="1"/>
  <c r="AN17" i="13"/>
  <c r="AJ17" i="13"/>
  <c r="BQ16" i="13"/>
  <c r="BJ16" i="13"/>
  <c r="AU16" i="13"/>
  <c r="BB16" i="13" s="1"/>
  <c r="AN16" i="13"/>
  <c r="BU16" i="13" s="1"/>
  <c r="AJ16" i="13"/>
  <c r="AQ16" i="13" s="1"/>
  <c r="AX16" i="13" s="1"/>
  <c r="BF16" i="13" s="1"/>
  <c r="BY16" i="13" s="1"/>
  <c r="BQ15" i="13"/>
  <c r="BJ15" i="13"/>
  <c r="AU15" i="13"/>
  <c r="AJ15" i="13"/>
  <c r="BQ14" i="13"/>
  <c r="BJ14" i="13"/>
  <c r="BB14" i="13"/>
  <c r="AU14" i="13"/>
  <c r="AN14" i="13"/>
  <c r="AQ14" i="13" s="1"/>
  <c r="AX14" i="13" s="1"/>
  <c r="BF14" i="13" s="1"/>
  <c r="AJ14" i="13"/>
  <c r="BQ13" i="13"/>
  <c r="BJ13" i="13"/>
  <c r="AU13" i="13"/>
  <c r="BB13" i="13" s="1"/>
  <c r="AN13" i="13"/>
  <c r="BU13" i="13" s="1"/>
  <c r="AJ13" i="13"/>
  <c r="BQ12" i="13"/>
  <c r="BU12" i="13" s="1"/>
  <c r="BJ12" i="13"/>
  <c r="BB12" i="13"/>
  <c r="AU12" i="13"/>
  <c r="AN12" i="13" s="1"/>
  <c r="AJ12" i="13"/>
  <c r="AQ12" i="13" s="1"/>
  <c r="AX12" i="13" s="1"/>
  <c r="BF12" i="13" s="1"/>
  <c r="BY12" i="13" s="1"/>
  <c r="BQ11" i="13"/>
  <c r="BJ11" i="13"/>
  <c r="AN11" i="13" s="1"/>
  <c r="AU11" i="13"/>
  <c r="AJ11" i="13"/>
  <c r="BQ10" i="13"/>
  <c r="BJ10" i="13"/>
  <c r="AU10" i="13"/>
  <c r="AN10" i="13"/>
  <c r="BB10" i="13" s="1"/>
  <c r="AJ10" i="13"/>
  <c r="AQ10" i="13" s="1"/>
  <c r="AX10" i="13" s="1"/>
  <c r="BF10" i="13" s="1"/>
  <c r="BQ9" i="13"/>
  <c r="BJ9" i="13"/>
  <c r="AU9" i="13"/>
  <c r="AJ9" i="13"/>
  <c r="BI39" i="12"/>
  <c r="AU38" i="12"/>
  <c r="BE38" i="12" s="1"/>
  <c r="Y38" i="12"/>
  <c r="V38" i="12"/>
  <c r="AY38" i="12" s="1"/>
  <c r="P38" i="12"/>
  <c r="S38" i="12" s="1"/>
  <c r="BE37" i="12"/>
  <c r="AU37" i="12"/>
  <c r="Y37" i="12"/>
  <c r="P37" i="12"/>
  <c r="S37" i="12" s="1"/>
  <c r="AU36" i="12"/>
  <c r="BE36" i="12" s="1"/>
  <c r="V36" i="12"/>
  <c r="S36" i="12"/>
  <c r="AY36" i="12" s="1"/>
  <c r="P36" i="12"/>
  <c r="Y36" i="12" s="1"/>
  <c r="AU35" i="12"/>
  <c r="BE35" i="12" s="1"/>
  <c r="V35" i="12"/>
  <c r="S35" i="12"/>
  <c r="AY35" i="12" s="1"/>
  <c r="P35" i="12"/>
  <c r="Y35" i="12" s="1"/>
  <c r="AU34" i="12"/>
  <c r="BE34" i="12" s="1"/>
  <c r="V34" i="12"/>
  <c r="P34" i="12"/>
  <c r="Y34" i="12" s="1"/>
  <c r="AU33" i="12"/>
  <c r="BE33" i="12" s="1"/>
  <c r="P33" i="12"/>
  <c r="S33" i="12" s="1"/>
  <c r="AU32" i="12"/>
  <c r="BE32" i="12" s="1"/>
  <c r="V32" i="12"/>
  <c r="S32" i="12"/>
  <c r="AY32" i="12" s="1"/>
  <c r="P32" i="12"/>
  <c r="Y32" i="12" s="1"/>
  <c r="AU31" i="12"/>
  <c r="BE31" i="12" s="1"/>
  <c r="V31" i="12"/>
  <c r="P31" i="12"/>
  <c r="Y31" i="12" s="1"/>
  <c r="AU30" i="12"/>
  <c r="BE30" i="12" s="1"/>
  <c r="P30" i="12"/>
  <c r="S30" i="12" s="1"/>
  <c r="AU29" i="12"/>
  <c r="BE29" i="12" s="1"/>
  <c r="V29" i="12"/>
  <c r="S29" i="12"/>
  <c r="AY29" i="12" s="1"/>
  <c r="P29" i="12"/>
  <c r="Y29" i="12" s="1"/>
  <c r="AU28" i="12"/>
  <c r="BE28" i="12" s="1"/>
  <c r="V28" i="12"/>
  <c r="P28" i="12"/>
  <c r="Y28" i="12" s="1"/>
  <c r="AU27" i="12"/>
  <c r="BE27" i="12" s="1"/>
  <c r="P27" i="12"/>
  <c r="S27" i="12" s="1"/>
  <c r="AU26" i="12"/>
  <c r="BE26" i="12" s="1"/>
  <c r="V26" i="12"/>
  <c r="S26" i="12"/>
  <c r="AY26" i="12" s="1"/>
  <c r="P26" i="12"/>
  <c r="Y26" i="12" s="1"/>
  <c r="AU25" i="12"/>
  <c r="BE25" i="12" s="1"/>
  <c r="V25" i="12"/>
  <c r="P25" i="12"/>
  <c r="Y25" i="12" s="1"/>
  <c r="AU24" i="12"/>
  <c r="BE24" i="12" s="1"/>
  <c r="P24" i="12"/>
  <c r="S24" i="12" s="1"/>
  <c r="AU23" i="12"/>
  <c r="BE23" i="12" s="1"/>
  <c r="V23" i="12"/>
  <c r="S23" i="12"/>
  <c r="AY23" i="12" s="1"/>
  <c r="P23" i="12"/>
  <c r="Y23" i="12" s="1"/>
  <c r="AU22" i="12"/>
  <c r="BE22" i="12" s="1"/>
  <c r="V22" i="12"/>
  <c r="P22" i="12"/>
  <c r="Y22" i="12" s="1"/>
  <c r="AU21" i="12"/>
  <c r="BE21" i="12" s="1"/>
  <c r="P21" i="12"/>
  <c r="S21" i="12" s="1"/>
  <c r="AU20" i="12"/>
  <c r="BE20" i="12" s="1"/>
  <c r="V20" i="12"/>
  <c r="S20" i="12"/>
  <c r="AY20" i="12" s="1"/>
  <c r="P20" i="12"/>
  <c r="Y20" i="12" s="1"/>
  <c r="AU19" i="12"/>
  <c r="BE19" i="12" s="1"/>
  <c r="V19" i="12"/>
  <c r="P19" i="12"/>
  <c r="Y19" i="12" s="1"/>
  <c r="AU18" i="12"/>
  <c r="BE18" i="12" s="1"/>
  <c r="P18" i="12"/>
  <c r="S18" i="12" s="1"/>
  <c r="AU17" i="12"/>
  <c r="BE17" i="12" s="1"/>
  <c r="V17" i="12"/>
  <c r="S17" i="12"/>
  <c r="AY17" i="12" s="1"/>
  <c r="P17" i="12"/>
  <c r="Y17" i="12" s="1"/>
  <c r="AU16" i="12"/>
  <c r="BE16" i="12" s="1"/>
  <c r="V16" i="12"/>
  <c r="P16" i="12"/>
  <c r="Y16" i="12" s="1"/>
  <c r="AU15" i="12"/>
  <c r="BE15" i="12" s="1"/>
  <c r="P15" i="12"/>
  <c r="S15" i="12" s="1"/>
  <c r="AU14" i="12"/>
  <c r="BE14" i="12" s="1"/>
  <c r="V14" i="12"/>
  <c r="S14" i="12"/>
  <c r="AY14" i="12" s="1"/>
  <c r="P14" i="12"/>
  <c r="Y14" i="12" s="1"/>
  <c r="AU13" i="12"/>
  <c r="BE13" i="12" s="1"/>
  <c r="V13" i="12"/>
  <c r="P13" i="12"/>
  <c r="Y13" i="12" s="1"/>
  <c r="AU12" i="12"/>
  <c r="BE12" i="12" s="1"/>
  <c r="P12" i="12"/>
  <c r="AU11" i="12"/>
  <c r="BE11" i="12" s="1"/>
  <c r="V11" i="12"/>
  <c r="S11" i="12"/>
  <c r="P11" i="12"/>
  <c r="Y11" i="12" s="1"/>
  <c r="AU10" i="12"/>
  <c r="BE10" i="12" s="1"/>
  <c r="V10" i="12"/>
  <c r="P10" i="12"/>
  <c r="Y10" i="12" s="1"/>
  <c r="AU9" i="12"/>
  <c r="P9" i="12"/>
  <c r="R46" i="11"/>
  <c r="BI39" i="11"/>
  <c r="AU38" i="11"/>
  <c r="BE38" i="11" s="1"/>
  <c r="V38" i="11"/>
  <c r="P38" i="11"/>
  <c r="Y38" i="11" s="1"/>
  <c r="AU37" i="11"/>
  <c r="BE37" i="11" s="1"/>
  <c r="Y37" i="11"/>
  <c r="P37" i="11"/>
  <c r="AU36" i="11"/>
  <c r="BE36" i="11" s="1"/>
  <c r="V36" i="11"/>
  <c r="S36" i="11"/>
  <c r="P36" i="11"/>
  <c r="Y36" i="11" s="1"/>
  <c r="AU35" i="11"/>
  <c r="BE35" i="11" s="1"/>
  <c r="V35" i="11"/>
  <c r="P35" i="11"/>
  <c r="Y35" i="11" s="1"/>
  <c r="AU34" i="11"/>
  <c r="BE34" i="11" s="1"/>
  <c r="Y34" i="11"/>
  <c r="P34" i="11"/>
  <c r="AU33" i="11"/>
  <c r="BE33" i="11" s="1"/>
  <c r="V33" i="11"/>
  <c r="S33" i="11"/>
  <c r="P33" i="11"/>
  <c r="Y33" i="11" s="1"/>
  <c r="AU32" i="11"/>
  <c r="BE32" i="11" s="1"/>
  <c r="V32" i="11"/>
  <c r="P32" i="11"/>
  <c r="Y32" i="11" s="1"/>
  <c r="AU31" i="11"/>
  <c r="BE31" i="11" s="1"/>
  <c r="Y31" i="11"/>
  <c r="P31" i="11"/>
  <c r="BE30" i="11"/>
  <c r="AU30" i="11"/>
  <c r="V30" i="11"/>
  <c r="S30" i="11"/>
  <c r="AY30" i="11" s="1"/>
  <c r="P30" i="11"/>
  <c r="Y30" i="11" s="1"/>
  <c r="AU29" i="11"/>
  <c r="BE29" i="11" s="1"/>
  <c r="V29" i="11"/>
  <c r="P29" i="11"/>
  <c r="Y29" i="11" s="1"/>
  <c r="AU28" i="11"/>
  <c r="BE28" i="11" s="1"/>
  <c r="Y28" i="11"/>
  <c r="P28" i="11"/>
  <c r="AU27" i="11"/>
  <c r="BE27" i="11" s="1"/>
  <c r="V27" i="11"/>
  <c r="S27" i="11"/>
  <c r="P27" i="11"/>
  <c r="Y27" i="11" s="1"/>
  <c r="AU26" i="11"/>
  <c r="BE26" i="11" s="1"/>
  <c r="V26" i="11"/>
  <c r="P26" i="11"/>
  <c r="Y26" i="11" s="1"/>
  <c r="AU25" i="11"/>
  <c r="BE25" i="11" s="1"/>
  <c r="Y25" i="11"/>
  <c r="P25" i="11"/>
  <c r="AU24" i="11"/>
  <c r="BE24" i="11" s="1"/>
  <c r="V24" i="11"/>
  <c r="S24" i="11"/>
  <c r="P24" i="11"/>
  <c r="Y24" i="11" s="1"/>
  <c r="AU23" i="11"/>
  <c r="BE23" i="11" s="1"/>
  <c r="V23" i="11"/>
  <c r="P23" i="11"/>
  <c r="Y23" i="11" s="1"/>
  <c r="AU22" i="11"/>
  <c r="BE22" i="11" s="1"/>
  <c r="Y22" i="11"/>
  <c r="P22" i="11"/>
  <c r="BE21" i="11"/>
  <c r="AU21" i="11"/>
  <c r="V21" i="11"/>
  <c r="S21" i="11"/>
  <c r="AY21" i="11" s="1"/>
  <c r="P21" i="11"/>
  <c r="Y21" i="11" s="1"/>
  <c r="AU20" i="11"/>
  <c r="BE20" i="11" s="1"/>
  <c r="P20" i="11"/>
  <c r="AU19" i="11"/>
  <c r="BE19" i="11" s="1"/>
  <c r="P19" i="11"/>
  <c r="BE18" i="11"/>
  <c r="AU18" i="11"/>
  <c r="Y18" i="11"/>
  <c r="P18" i="11"/>
  <c r="AU17" i="11"/>
  <c r="BE17" i="11" s="1"/>
  <c r="V17" i="11"/>
  <c r="S17" i="11"/>
  <c r="AY17" i="11" s="1"/>
  <c r="P17" i="11"/>
  <c r="Y17" i="11" s="1"/>
  <c r="AU16" i="11"/>
  <c r="BE16" i="11" s="1"/>
  <c r="Y16" i="11"/>
  <c r="P16" i="11"/>
  <c r="S16" i="11" s="1"/>
  <c r="AU15" i="11"/>
  <c r="BE15" i="11" s="1"/>
  <c r="P15" i="11"/>
  <c r="BE14" i="11"/>
  <c r="AU14" i="11"/>
  <c r="V14" i="11"/>
  <c r="S14" i="11"/>
  <c r="AY14" i="11" s="1"/>
  <c r="P14" i="11"/>
  <c r="Y14" i="11" s="1"/>
  <c r="AU13" i="11"/>
  <c r="BE13" i="11" s="1"/>
  <c r="Y13" i="11"/>
  <c r="P13" i="11"/>
  <c r="S13" i="11" s="1"/>
  <c r="BE12" i="11"/>
  <c r="AU12" i="11"/>
  <c r="Y12" i="11"/>
  <c r="P12" i="11"/>
  <c r="AU11" i="11"/>
  <c r="BE11" i="11" s="1"/>
  <c r="V11" i="11"/>
  <c r="S11" i="11"/>
  <c r="AY11" i="11" s="1"/>
  <c r="P11" i="11"/>
  <c r="Y11" i="11" s="1"/>
  <c r="AU10" i="11"/>
  <c r="BE10" i="11" s="1"/>
  <c r="Y10" i="11"/>
  <c r="P10" i="11"/>
  <c r="S10" i="11" s="1"/>
  <c r="AU9" i="11"/>
  <c r="AU39" i="11" s="1"/>
  <c r="P9" i="11"/>
  <c r="V46" i="10"/>
  <c r="AD46" i="10" s="1"/>
  <c r="V43" i="10"/>
  <c r="BI39" i="10"/>
  <c r="BE38" i="10"/>
  <c r="AU38" i="10"/>
  <c r="V38" i="10"/>
  <c r="S38" i="10"/>
  <c r="AY38" i="10" s="1"/>
  <c r="P38" i="10"/>
  <c r="Y38" i="10" s="1"/>
  <c r="AU37" i="10"/>
  <c r="BE37" i="10" s="1"/>
  <c r="Y37" i="10"/>
  <c r="V37" i="10"/>
  <c r="AY37" i="10" s="1"/>
  <c r="P37" i="10"/>
  <c r="S37" i="10" s="1"/>
  <c r="BE36" i="10"/>
  <c r="AU36" i="10"/>
  <c r="Y36" i="10"/>
  <c r="P36" i="10"/>
  <c r="AU35" i="10"/>
  <c r="BE35" i="10" s="1"/>
  <c r="V35" i="10"/>
  <c r="S35" i="10"/>
  <c r="AY35" i="10" s="1"/>
  <c r="P35" i="10"/>
  <c r="Y35" i="10" s="1"/>
  <c r="AU34" i="10"/>
  <c r="BE34" i="10" s="1"/>
  <c r="Y34" i="10"/>
  <c r="P34" i="10"/>
  <c r="S34" i="10" s="1"/>
  <c r="AU33" i="10"/>
  <c r="BE33" i="10" s="1"/>
  <c r="P33" i="10"/>
  <c r="BE32" i="10"/>
  <c r="AU32" i="10"/>
  <c r="V32" i="10"/>
  <c r="S32" i="10"/>
  <c r="AY32" i="10" s="1"/>
  <c r="P32" i="10"/>
  <c r="Y32" i="10" s="1"/>
  <c r="AU31" i="10"/>
  <c r="BE31" i="10" s="1"/>
  <c r="P31" i="10"/>
  <c r="S31" i="10" s="1"/>
  <c r="BE30" i="10"/>
  <c r="AU30" i="10"/>
  <c r="Y30" i="10"/>
  <c r="S30" i="10"/>
  <c r="P30" i="10"/>
  <c r="AU29" i="10"/>
  <c r="BE29" i="10" s="1"/>
  <c r="V29" i="10"/>
  <c r="S29" i="10"/>
  <c r="AY29" i="10" s="1"/>
  <c r="P29" i="10"/>
  <c r="Y29" i="10" s="1"/>
  <c r="AU28" i="10"/>
  <c r="BE28" i="10" s="1"/>
  <c r="Y28" i="10"/>
  <c r="V28" i="10"/>
  <c r="AY28" i="10" s="1"/>
  <c r="P28" i="10"/>
  <c r="S28" i="10" s="1"/>
  <c r="AU27" i="10"/>
  <c r="BE27" i="10" s="1"/>
  <c r="P27" i="10"/>
  <c r="Y27" i="10" s="1"/>
  <c r="AU26" i="10"/>
  <c r="BE26" i="10" s="1"/>
  <c r="V26" i="10"/>
  <c r="S26" i="10"/>
  <c r="AY26" i="10" s="1"/>
  <c r="P26" i="10"/>
  <c r="Y26" i="10" s="1"/>
  <c r="AU25" i="10"/>
  <c r="BE25" i="10" s="1"/>
  <c r="P25" i="10"/>
  <c r="S25" i="10" s="1"/>
  <c r="AU24" i="10"/>
  <c r="BE24" i="10" s="1"/>
  <c r="S24" i="10"/>
  <c r="P24" i="10"/>
  <c r="BE23" i="10"/>
  <c r="AU23" i="10"/>
  <c r="V23" i="10"/>
  <c r="S23" i="10"/>
  <c r="AY23" i="10" s="1"/>
  <c r="P23" i="10"/>
  <c r="Y23" i="10" s="1"/>
  <c r="AU22" i="10"/>
  <c r="BE22" i="10" s="1"/>
  <c r="V22" i="10"/>
  <c r="P22" i="10"/>
  <c r="S22" i="10" s="1"/>
  <c r="BE21" i="10"/>
  <c r="AU21" i="10"/>
  <c r="Y21" i="10"/>
  <c r="S21" i="10"/>
  <c r="P21" i="10"/>
  <c r="AU20" i="10"/>
  <c r="BE20" i="10" s="1"/>
  <c r="V20" i="10"/>
  <c r="S20" i="10"/>
  <c r="AY20" i="10" s="1"/>
  <c r="P20" i="10"/>
  <c r="Y20" i="10" s="1"/>
  <c r="AU19" i="10"/>
  <c r="BE19" i="10" s="1"/>
  <c r="Y19" i="10"/>
  <c r="V19" i="10"/>
  <c r="AY19" i="10" s="1"/>
  <c r="P19" i="10"/>
  <c r="S19" i="10" s="1"/>
  <c r="AU18" i="10"/>
  <c r="BE18" i="10" s="1"/>
  <c r="P18" i="10"/>
  <c r="Y18" i="10" s="1"/>
  <c r="AU17" i="10"/>
  <c r="BE17" i="10" s="1"/>
  <c r="V17" i="10"/>
  <c r="S17" i="10"/>
  <c r="AY17" i="10" s="1"/>
  <c r="P17" i="10"/>
  <c r="Y17" i="10" s="1"/>
  <c r="AU16" i="10"/>
  <c r="BE16" i="10" s="1"/>
  <c r="P16" i="10"/>
  <c r="S16" i="10" s="1"/>
  <c r="AU15" i="10"/>
  <c r="BE15" i="10" s="1"/>
  <c r="S15" i="10"/>
  <c r="P15" i="10"/>
  <c r="BE14" i="10"/>
  <c r="AU14" i="10"/>
  <c r="V14" i="10"/>
  <c r="S14" i="10"/>
  <c r="AY14" i="10" s="1"/>
  <c r="P14" i="10"/>
  <c r="Y14" i="10" s="1"/>
  <c r="AU13" i="10"/>
  <c r="BE13" i="10" s="1"/>
  <c r="P13" i="10"/>
  <c r="S13" i="10" s="1"/>
  <c r="AU12" i="10"/>
  <c r="BE12" i="10" s="1"/>
  <c r="AA12" i="10"/>
  <c r="V12" i="10"/>
  <c r="S12" i="10"/>
  <c r="P12" i="10"/>
  <c r="AU11" i="10"/>
  <c r="BE11" i="10" s="1"/>
  <c r="P11" i="10"/>
  <c r="S11" i="10" s="1"/>
  <c r="AU10" i="10"/>
  <c r="BE10" i="10" s="1"/>
  <c r="S10" i="10"/>
  <c r="P10" i="10"/>
  <c r="BE9" i="10"/>
  <c r="AU9" i="10"/>
  <c r="AU39" i="10" s="1"/>
  <c r="V9" i="10"/>
  <c r="S9" i="10"/>
  <c r="AY9" i="10" s="1"/>
  <c r="P9" i="10"/>
  <c r="Y9" i="10" s="1"/>
  <c r="AU70" i="9"/>
  <c r="AU69" i="9"/>
  <c r="AN69" i="9"/>
  <c r="AJ69" i="9"/>
  <c r="AQ69" i="9" s="1"/>
  <c r="AY69" i="9" s="1"/>
  <c r="AQ68" i="9"/>
  <c r="AY68" i="9" s="1"/>
  <c r="AN68" i="9"/>
  <c r="AU68" i="9" s="1"/>
  <c r="AJ68" i="9"/>
  <c r="AU67" i="9"/>
  <c r="AN67" i="9"/>
  <c r="AJ67" i="9"/>
  <c r="AQ67" i="9" s="1"/>
  <c r="AY67" i="9" s="1"/>
  <c r="AU66" i="9"/>
  <c r="AN66" i="9"/>
  <c r="AJ66" i="9"/>
  <c r="AQ66" i="9" s="1"/>
  <c r="AY66" i="9" s="1"/>
  <c r="AQ65" i="9"/>
  <c r="AY65" i="9" s="1"/>
  <c r="AN65" i="9"/>
  <c r="AU65" i="9" s="1"/>
  <c r="AJ65" i="9"/>
  <c r="AU64" i="9"/>
  <c r="AN64" i="9"/>
  <c r="AJ64" i="9"/>
  <c r="AQ64" i="9" s="1"/>
  <c r="AY64" i="9" s="1"/>
  <c r="AU63" i="9"/>
  <c r="AN63" i="9"/>
  <c r="AJ63" i="9"/>
  <c r="AQ63" i="9" s="1"/>
  <c r="AQ62" i="9"/>
  <c r="AY62" i="9" s="1"/>
  <c r="AN62" i="9"/>
  <c r="AU62" i="9" s="1"/>
  <c r="AJ62" i="9"/>
  <c r="AU61" i="9"/>
  <c r="AN61" i="9"/>
  <c r="AJ61" i="9"/>
  <c r="AQ61" i="9" s="1"/>
  <c r="AY61" i="9" s="1"/>
  <c r="AU60" i="9"/>
  <c r="AN60" i="9"/>
  <c r="AJ60" i="9"/>
  <c r="AQ60" i="9" s="1"/>
  <c r="AY60" i="9" s="1"/>
  <c r="AQ59" i="9"/>
  <c r="AY59" i="9" s="1"/>
  <c r="AN59" i="9"/>
  <c r="AU59" i="9" s="1"/>
  <c r="AJ59" i="9"/>
  <c r="AU58" i="9"/>
  <c r="AN58" i="9"/>
  <c r="AJ58" i="9"/>
  <c r="AQ58" i="9" s="1"/>
  <c r="AY58" i="9" s="1"/>
  <c r="AN57" i="9"/>
  <c r="AU57" i="9" s="1"/>
  <c r="AJ57" i="9"/>
  <c r="AQ57" i="9" s="1"/>
  <c r="AY57" i="9" s="1"/>
  <c r="AU56" i="9"/>
  <c r="AN56" i="9"/>
  <c r="AJ56" i="9"/>
  <c r="AQ56" i="9" s="1"/>
  <c r="AY56" i="9" s="1"/>
  <c r="AQ55" i="9"/>
  <c r="AN55" i="9"/>
  <c r="AU55" i="9" s="1"/>
  <c r="AJ55" i="9"/>
  <c r="AN54" i="9"/>
  <c r="AU54" i="9" s="1"/>
  <c r="AJ54" i="9"/>
  <c r="AQ54" i="9" s="1"/>
  <c r="AY54" i="9" s="1"/>
  <c r="AU53" i="9"/>
  <c r="AN53" i="9"/>
  <c r="AJ53" i="9"/>
  <c r="AQ53" i="9" s="1"/>
  <c r="AY53" i="9" s="1"/>
  <c r="AQ52" i="9"/>
  <c r="AY52" i="9" s="1"/>
  <c r="AN52" i="9"/>
  <c r="AU52" i="9" s="1"/>
  <c r="AJ52" i="9"/>
  <c r="AN51" i="9"/>
  <c r="AU51" i="9" s="1"/>
  <c r="AJ51" i="9"/>
  <c r="AQ51" i="9" s="1"/>
  <c r="AU50" i="9"/>
  <c r="AN50" i="9"/>
  <c r="AN70" i="9" s="1"/>
  <c r="AJ50" i="9"/>
  <c r="AJ70" i="9" s="1"/>
  <c r="AU39" i="9"/>
  <c r="AQ38" i="9"/>
  <c r="AY38" i="9" s="1"/>
  <c r="AN38" i="9"/>
  <c r="AU38" i="9" s="1"/>
  <c r="AJ38" i="9"/>
  <c r="AN37" i="9"/>
  <c r="AU37" i="9" s="1"/>
  <c r="AJ37" i="9"/>
  <c r="AQ37" i="9" s="1"/>
  <c r="AU36" i="9"/>
  <c r="AN36" i="9"/>
  <c r="AJ36" i="9"/>
  <c r="AQ36" i="9" s="1"/>
  <c r="AY36" i="9" s="1"/>
  <c r="AQ35" i="9"/>
  <c r="AN35" i="9"/>
  <c r="AU35" i="9" s="1"/>
  <c r="AJ35" i="9"/>
  <c r="AN34" i="9"/>
  <c r="AU34" i="9" s="1"/>
  <c r="AJ34" i="9"/>
  <c r="AQ34" i="9" s="1"/>
  <c r="AY34" i="9" s="1"/>
  <c r="AU33" i="9"/>
  <c r="AN33" i="9"/>
  <c r="AJ33" i="9"/>
  <c r="AQ33" i="9" s="1"/>
  <c r="AY33" i="9" s="1"/>
  <c r="AQ32" i="9"/>
  <c r="AN32" i="9"/>
  <c r="AU32" i="9" s="1"/>
  <c r="AJ32" i="9"/>
  <c r="AN31" i="9"/>
  <c r="AU31" i="9" s="1"/>
  <c r="AJ31" i="9"/>
  <c r="AQ31" i="9" s="1"/>
  <c r="AY31" i="9" s="1"/>
  <c r="AU30" i="9"/>
  <c r="AN30" i="9"/>
  <c r="AJ30" i="9"/>
  <c r="AQ30" i="9" s="1"/>
  <c r="AY30" i="9" s="1"/>
  <c r="AQ29" i="9"/>
  <c r="AY29" i="9" s="1"/>
  <c r="AN29" i="9"/>
  <c r="AU29" i="9" s="1"/>
  <c r="AJ29" i="9"/>
  <c r="AN28" i="9"/>
  <c r="AU28" i="9" s="1"/>
  <c r="AJ28" i="9"/>
  <c r="AQ28" i="9" s="1"/>
  <c r="AU27" i="9"/>
  <c r="AN27" i="9"/>
  <c r="AJ27" i="9"/>
  <c r="AQ27" i="9" s="1"/>
  <c r="AY27" i="9" s="1"/>
  <c r="AQ26" i="9"/>
  <c r="AN26" i="9"/>
  <c r="AU26" i="9" s="1"/>
  <c r="AJ26" i="9"/>
  <c r="AN25" i="9"/>
  <c r="AU25" i="9" s="1"/>
  <c r="AJ25" i="9"/>
  <c r="AQ25" i="9" s="1"/>
  <c r="AY25" i="9" s="1"/>
  <c r="AU24" i="9"/>
  <c r="AN24" i="9"/>
  <c r="AJ24" i="9"/>
  <c r="AQ24" i="9" s="1"/>
  <c r="AY24" i="9" s="1"/>
  <c r="AQ23" i="9"/>
  <c r="AN23" i="9"/>
  <c r="AU23" i="9" s="1"/>
  <c r="AJ23" i="9"/>
  <c r="AN22" i="9"/>
  <c r="AU22" i="9" s="1"/>
  <c r="AJ22" i="9"/>
  <c r="AQ22" i="9" s="1"/>
  <c r="AY22" i="9" s="1"/>
  <c r="AU21" i="9"/>
  <c r="AN21" i="9"/>
  <c r="AJ21" i="9"/>
  <c r="AQ21" i="9" s="1"/>
  <c r="AQ20" i="9"/>
  <c r="AN20" i="9"/>
  <c r="AJ20" i="9"/>
  <c r="AY19" i="9"/>
  <c r="AN19" i="9"/>
  <c r="AU19" i="9" s="1"/>
  <c r="AJ19" i="9"/>
  <c r="AQ19" i="9" s="1"/>
  <c r="AU18" i="9"/>
  <c r="AN18" i="9"/>
  <c r="AJ18" i="9"/>
  <c r="AQ18" i="9" s="1"/>
  <c r="AQ17" i="9"/>
  <c r="AY17" i="9" s="1"/>
  <c r="AN17" i="9"/>
  <c r="AU17" i="9" s="1"/>
  <c r="AJ17" i="9"/>
  <c r="AY16" i="9"/>
  <c r="AN16" i="9"/>
  <c r="AU16" i="9" s="1"/>
  <c r="AJ16" i="9"/>
  <c r="AQ16" i="9" s="1"/>
  <c r="AU15" i="9"/>
  <c r="AN15" i="9"/>
  <c r="AJ15" i="9"/>
  <c r="AQ15" i="9" s="1"/>
  <c r="AQ14" i="9"/>
  <c r="AY14" i="9" s="1"/>
  <c r="AN14" i="9"/>
  <c r="AU14" i="9" s="1"/>
  <c r="AJ14" i="9"/>
  <c r="AY13" i="9"/>
  <c r="AN13" i="9"/>
  <c r="AU13" i="9" s="1"/>
  <c r="AJ13" i="9"/>
  <c r="AQ13" i="9" s="1"/>
  <c r="AU12" i="9"/>
  <c r="AN12" i="9"/>
  <c r="AJ12" i="9"/>
  <c r="AQ12" i="9" s="1"/>
  <c r="AQ11" i="9"/>
  <c r="AY11" i="9" s="1"/>
  <c r="AN11" i="9"/>
  <c r="AU11" i="9" s="1"/>
  <c r="AJ11" i="9"/>
  <c r="AY10" i="9"/>
  <c r="AN10" i="9"/>
  <c r="AU10" i="9" s="1"/>
  <c r="AJ10" i="9"/>
  <c r="AQ10" i="9" s="1"/>
  <c r="AU9" i="9"/>
  <c r="AN9" i="9"/>
  <c r="AJ9" i="9"/>
  <c r="AH74" i="8"/>
  <c r="W74" i="8"/>
  <c r="E74" i="8"/>
  <c r="AY70" i="8"/>
  <c r="AY69" i="8"/>
  <c r="AQ69" i="8"/>
  <c r="AU69" i="8" s="1"/>
  <c r="BC69" i="8" s="1"/>
  <c r="AN69" i="8"/>
  <c r="AJ69" i="8"/>
  <c r="BC68" i="8"/>
  <c r="AY68" i="8"/>
  <c r="AQ68" i="8"/>
  <c r="AU68" i="8" s="1"/>
  <c r="AN68" i="8"/>
  <c r="AJ68" i="8"/>
  <c r="BC67" i="8"/>
  <c r="AY67" i="8"/>
  <c r="AQ67" i="8"/>
  <c r="AU67" i="8" s="1"/>
  <c r="AN67" i="8"/>
  <c r="AJ67" i="8"/>
  <c r="AY66" i="8"/>
  <c r="AQ66" i="8"/>
  <c r="AU66" i="8" s="1"/>
  <c r="BC66" i="8" s="1"/>
  <c r="AN66" i="8"/>
  <c r="AJ66" i="8"/>
  <c r="BC65" i="8"/>
  <c r="AY65" i="8"/>
  <c r="AQ65" i="8"/>
  <c r="AU65" i="8" s="1"/>
  <c r="AN65" i="8"/>
  <c r="AJ65" i="8"/>
  <c r="BC64" i="8"/>
  <c r="AY64" i="8"/>
  <c r="AQ64" i="8"/>
  <c r="AU64" i="8" s="1"/>
  <c r="AN64" i="8"/>
  <c r="AJ64" i="8"/>
  <c r="AY63" i="8"/>
  <c r="AQ63" i="8"/>
  <c r="AU63" i="8" s="1"/>
  <c r="AU70" i="8" s="1"/>
  <c r="AN63" i="8"/>
  <c r="AJ63" i="8"/>
  <c r="BC62" i="8"/>
  <c r="AY62" i="8"/>
  <c r="AQ62" i="8"/>
  <c r="AU62" i="8" s="1"/>
  <c r="AN62" i="8"/>
  <c r="AJ62" i="8"/>
  <c r="AY61" i="8"/>
  <c r="AN61" i="8"/>
  <c r="AQ61" i="8" s="1"/>
  <c r="AU61" i="8" s="1"/>
  <c r="BC61" i="8" s="1"/>
  <c r="AJ61" i="8"/>
  <c r="AY60" i="8"/>
  <c r="AQ60" i="8"/>
  <c r="AU60" i="8" s="1"/>
  <c r="BC60" i="8" s="1"/>
  <c r="AN60" i="8"/>
  <c r="AJ60" i="8"/>
  <c r="AY59" i="8"/>
  <c r="AN59" i="8"/>
  <c r="AQ59" i="8" s="1"/>
  <c r="AU59" i="8" s="1"/>
  <c r="BC59" i="8" s="1"/>
  <c r="AJ59" i="8"/>
  <c r="AY58" i="8"/>
  <c r="AN58" i="8"/>
  <c r="AQ58" i="8" s="1"/>
  <c r="AU58" i="8" s="1"/>
  <c r="BC58" i="8" s="1"/>
  <c r="AJ58" i="8"/>
  <c r="AY57" i="8"/>
  <c r="AQ57" i="8"/>
  <c r="AU57" i="8" s="1"/>
  <c r="BC57" i="8" s="1"/>
  <c r="AN57" i="8"/>
  <c r="AJ57" i="8"/>
  <c r="AY56" i="8"/>
  <c r="AN56" i="8"/>
  <c r="AQ56" i="8" s="1"/>
  <c r="AU56" i="8" s="1"/>
  <c r="BC56" i="8" s="1"/>
  <c r="AJ56" i="8"/>
  <c r="AY55" i="8"/>
  <c r="AN55" i="8"/>
  <c r="AQ55" i="8" s="1"/>
  <c r="AU55" i="8" s="1"/>
  <c r="BC55" i="8" s="1"/>
  <c r="AJ55" i="8"/>
  <c r="AY54" i="8"/>
  <c r="AQ54" i="8"/>
  <c r="AU54" i="8" s="1"/>
  <c r="BC54" i="8" s="1"/>
  <c r="AN54" i="8"/>
  <c r="AJ54" i="8"/>
  <c r="AY53" i="8"/>
  <c r="AN53" i="8"/>
  <c r="AQ53" i="8" s="1"/>
  <c r="AU53" i="8" s="1"/>
  <c r="BC53" i="8" s="1"/>
  <c r="AJ53" i="8"/>
  <c r="AY52" i="8"/>
  <c r="AN52" i="8"/>
  <c r="AQ52" i="8" s="1"/>
  <c r="AU52" i="8" s="1"/>
  <c r="BC52" i="8" s="1"/>
  <c r="AJ52" i="8"/>
  <c r="AY51" i="8"/>
  <c r="AQ51" i="8"/>
  <c r="AU51" i="8" s="1"/>
  <c r="BC51" i="8" s="1"/>
  <c r="AN51" i="8"/>
  <c r="AJ51" i="8"/>
  <c r="AY50" i="8"/>
  <c r="AN50" i="8"/>
  <c r="AN70" i="8" s="1"/>
  <c r="R74" i="8" s="1"/>
  <c r="Z74" i="8" s="1"/>
  <c r="AJ50" i="8"/>
  <c r="AJ70" i="8" s="1"/>
  <c r="AU39" i="8"/>
  <c r="AU38" i="8"/>
  <c r="AN38" i="8"/>
  <c r="AJ38" i="8"/>
  <c r="AQ38" i="8" s="1"/>
  <c r="AY38" i="8" s="1"/>
  <c r="AU37" i="8"/>
  <c r="AN37" i="8"/>
  <c r="AJ37" i="8"/>
  <c r="AQ37" i="8" s="1"/>
  <c r="AY37" i="8" s="1"/>
  <c r="AQ36" i="8"/>
  <c r="AY36" i="8" s="1"/>
  <c r="AN36" i="8"/>
  <c r="AU36" i="8" s="1"/>
  <c r="AJ36" i="8"/>
  <c r="AU35" i="8"/>
  <c r="AN35" i="8"/>
  <c r="AJ35" i="8"/>
  <c r="AQ35" i="8" s="1"/>
  <c r="AY35" i="8" s="1"/>
  <c r="AU34" i="8"/>
  <c r="AN34" i="8"/>
  <c r="AJ34" i="8"/>
  <c r="AQ34" i="8" s="1"/>
  <c r="AQ33" i="8"/>
  <c r="AY33" i="8" s="1"/>
  <c r="AN33" i="8"/>
  <c r="AU33" i="8" s="1"/>
  <c r="AJ33" i="8"/>
  <c r="AU32" i="8"/>
  <c r="AN32" i="8"/>
  <c r="AJ32" i="8"/>
  <c r="AQ32" i="8" s="1"/>
  <c r="AY32" i="8" s="1"/>
  <c r="AU31" i="8"/>
  <c r="AN31" i="8"/>
  <c r="AJ31" i="8"/>
  <c r="AQ31" i="8" s="1"/>
  <c r="AY31" i="8" s="1"/>
  <c r="AQ30" i="8"/>
  <c r="AY30" i="8" s="1"/>
  <c r="AN30" i="8"/>
  <c r="AU30" i="8" s="1"/>
  <c r="AJ30" i="8"/>
  <c r="AU29" i="8"/>
  <c r="AN29" i="8"/>
  <c r="AJ29" i="8"/>
  <c r="AQ29" i="8" s="1"/>
  <c r="AY29" i="8" s="1"/>
  <c r="AU28" i="8"/>
  <c r="AN28" i="8"/>
  <c r="AJ28" i="8"/>
  <c r="AQ28" i="8" s="1"/>
  <c r="AY28" i="8" s="1"/>
  <c r="AQ27" i="8"/>
  <c r="AY27" i="8" s="1"/>
  <c r="AN27" i="8"/>
  <c r="AU27" i="8" s="1"/>
  <c r="AJ27" i="8"/>
  <c r="AU26" i="8"/>
  <c r="AN26" i="8"/>
  <c r="AJ26" i="8"/>
  <c r="AQ26" i="8" s="1"/>
  <c r="AY26" i="8" s="1"/>
  <c r="AU25" i="8"/>
  <c r="AN25" i="8"/>
  <c r="AJ25" i="8"/>
  <c r="AQ25" i="8" s="1"/>
  <c r="AY25" i="8" s="1"/>
  <c r="AQ24" i="8"/>
  <c r="AY24" i="8" s="1"/>
  <c r="AN24" i="8"/>
  <c r="AU24" i="8" s="1"/>
  <c r="AJ24" i="8"/>
  <c r="AU23" i="8"/>
  <c r="AN23" i="8"/>
  <c r="AJ23" i="8"/>
  <c r="AQ23" i="8" s="1"/>
  <c r="AY23" i="8" s="1"/>
  <c r="AU22" i="8"/>
  <c r="AN22" i="8"/>
  <c r="AJ22" i="8"/>
  <c r="AQ22" i="8" s="1"/>
  <c r="AY22" i="8" s="1"/>
  <c r="AQ21" i="8"/>
  <c r="AY21" i="8" s="1"/>
  <c r="AN21" i="8"/>
  <c r="AU21" i="8" s="1"/>
  <c r="AJ21" i="8"/>
  <c r="AU20" i="8"/>
  <c r="AN20" i="8"/>
  <c r="AN39" i="8" s="1"/>
  <c r="AJ20" i="8"/>
  <c r="AQ20" i="8" s="1"/>
  <c r="AY20" i="8" s="1"/>
  <c r="AU19" i="8"/>
  <c r="AN19" i="8"/>
  <c r="AJ19" i="8"/>
  <c r="AQ19" i="8" s="1"/>
  <c r="AY19" i="8" s="1"/>
  <c r="AQ18" i="8"/>
  <c r="AY18" i="8" s="1"/>
  <c r="AN18" i="8"/>
  <c r="AU18" i="8" s="1"/>
  <c r="AJ18" i="8"/>
  <c r="AU17" i="8"/>
  <c r="AN17" i="8"/>
  <c r="AJ17" i="8"/>
  <c r="AQ17" i="8" s="1"/>
  <c r="AY17" i="8" s="1"/>
  <c r="AU16" i="8"/>
  <c r="AN16" i="8"/>
  <c r="AJ16" i="8"/>
  <c r="AQ16" i="8" s="1"/>
  <c r="AY16" i="8" s="1"/>
  <c r="AU15" i="8"/>
  <c r="AQ15" i="8"/>
  <c r="AY15" i="8" s="1"/>
  <c r="AN15" i="8"/>
  <c r="AJ15" i="8"/>
  <c r="AQ14" i="8"/>
  <c r="AN14" i="8"/>
  <c r="AU14" i="8" s="1"/>
  <c r="AY14" i="8" s="1"/>
  <c r="AJ14" i="8"/>
  <c r="AU13" i="8"/>
  <c r="AN13" i="8"/>
  <c r="AJ13" i="8"/>
  <c r="AQ13" i="8" s="1"/>
  <c r="AY13" i="8" s="1"/>
  <c r="AU12" i="8"/>
  <c r="AQ12" i="8"/>
  <c r="AY12" i="8" s="1"/>
  <c r="AN12" i="8"/>
  <c r="AJ12" i="8"/>
  <c r="AQ11" i="8"/>
  <c r="AN11" i="8"/>
  <c r="AU11" i="8" s="1"/>
  <c r="AY11" i="8" s="1"/>
  <c r="AJ11" i="8"/>
  <c r="AU10" i="8"/>
  <c r="AN10" i="8"/>
  <c r="AJ10" i="8"/>
  <c r="AQ10" i="8" s="1"/>
  <c r="AY10" i="8" s="1"/>
  <c r="AU9" i="8"/>
  <c r="AQ9" i="8"/>
  <c r="AY9" i="8" s="1"/>
  <c r="AN9" i="8"/>
  <c r="AJ9" i="8"/>
  <c r="BB70" i="6"/>
  <c r="BQ69" i="6"/>
  <c r="BJ69" i="6"/>
  <c r="AU69" i="6"/>
  <c r="AN69" i="6" s="1"/>
  <c r="BU69" i="6" s="1"/>
  <c r="AJ69" i="6"/>
  <c r="BQ68" i="6"/>
  <c r="BJ68" i="6"/>
  <c r="BB68" i="6"/>
  <c r="AU68" i="6"/>
  <c r="AN68" i="6" s="1"/>
  <c r="AQ68" i="6" s="1"/>
  <c r="AX68" i="6" s="1"/>
  <c r="BF68" i="6" s="1"/>
  <c r="AJ68" i="6"/>
  <c r="BQ67" i="6"/>
  <c r="BU67" i="6" s="1"/>
  <c r="BJ67" i="6"/>
  <c r="BB67" i="6"/>
  <c r="AU67" i="6"/>
  <c r="AN67" i="6"/>
  <c r="AQ67" i="6" s="1"/>
  <c r="AX67" i="6" s="1"/>
  <c r="BF67" i="6" s="1"/>
  <c r="BY67" i="6" s="1"/>
  <c r="AJ67" i="6"/>
  <c r="BQ66" i="6"/>
  <c r="BJ66" i="6"/>
  <c r="AU66" i="6"/>
  <c r="AN66" i="6" s="1"/>
  <c r="BU66" i="6" s="1"/>
  <c r="AJ66" i="6"/>
  <c r="BQ65" i="6"/>
  <c r="BJ65" i="6"/>
  <c r="BB65" i="6"/>
  <c r="AU65" i="6"/>
  <c r="AN65" i="6" s="1"/>
  <c r="AQ65" i="6" s="1"/>
  <c r="AX65" i="6" s="1"/>
  <c r="BF65" i="6" s="1"/>
  <c r="AJ65" i="6"/>
  <c r="BQ64" i="6"/>
  <c r="BU64" i="6" s="1"/>
  <c r="BJ64" i="6"/>
  <c r="BB64" i="6"/>
  <c r="AU64" i="6"/>
  <c r="AN64" i="6"/>
  <c r="AQ64" i="6" s="1"/>
  <c r="AX64" i="6" s="1"/>
  <c r="BF64" i="6" s="1"/>
  <c r="BY64" i="6" s="1"/>
  <c r="AJ64" i="6"/>
  <c r="BQ63" i="6"/>
  <c r="BJ63" i="6"/>
  <c r="AU63" i="6"/>
  <c r="AN63" i="6" s="1"/>
  <c r="BU63" i="6" s="1"/>
  <c r="AJ63" i="6"/>
  <c r="BQ62" i="6"/>
  <c r="BJ62" i="6"/>
  <c r="BB62" i="6"/>
  <c r="AU62" i="6"/>
  <c r="AN62" i="6" s="1"/>
  <c r="AQ62" i="6" s="1"/>
  <c r="AX62" i="6" s="1"/>
  <c r="BF62" i="6" s="1"/>
  <c r="AJ62" i="6"/>
  <c r="BQ61" i="6"/>
  <c r="BU61" i="6" s="1"/>
  <c r="BJ61" i="6"/>
  <c r="BB61" i="6"/>
  <c r="AU61" i="6"/>
  <c r="AN61" i="6"/>
  <c r="AQ61" i="6" s="1"/>
  <c r="AX61" i="6" s="1"/>
  <c r="BF61" i="6" s="1"/>
  <c r="BY61" i="6" s="1"/>
  <c r="AJ61" i="6"/>
  <c r="BQ60" i="6"/>
  <c r="BJ60" i="6"/>
  <c r="AU60" i="6"/>
  <c r="AN60" i="6" s="1"/>
  <c r="BU60" i="6" s="1"/>
  <c r="AJ60" i="6"/>
  <c r="BQ59" i="6"/>
  <c r="BJ59" i="6"/>
  <c r="BB59" i="6"/>
  <c r="AU59" i="6"/>
  <c r="AN59" i="6" s="1"/>
  <c r="AQ59" i="6" s="1"/>
  <c r="AX59" i="6" s="1"/>
  <c r="BF59" i="6" s="1"/>
  <c r="AJ59" i="6"/>
  <c r="BQ58" i="6"/>
  <c r="BU58" i="6" s="1"/>
  <c r="BJ58" i="6"/>
  <c r="BB58" i="6"/>
  <c r="AU58" i="6"/>
  <c r="AN58" i="6"/>
  <c r="AQ58" i="6" s="1"/>
  <c r="AX58" i="6" s="1"/>
  <c r="BF58" i="6" s="1"/>
  <c r="BY58" i="6" s="1"/>
  <c r="AJ58" i="6"/>
  <c r="BQ57" i="6"/>
  <c r="BJ57" i="6"/>
  <c r="AU57" i="6"/>
  <c r="AN57" i="6" s="1"/>
  <c r="BU57" i="6" s="1"/>
  <c r="AJ57" i="6"/>
  <c r="BQ56" i="6"/>
  <c r="BJ56" i="6"/>
  <c r="BB56" i="6"/>
  <c r="AU56" i="6"/>
  <c r="AN56" i="6" s="1"/>
  <c r="AQ56" i="6" s="1"/>
  <c r="AX56" i="6" s="1"/>
  <c r="BF56" i="6" s="1"/>
  <c r="AJ56" i="6"/>
  <c r="BQ55" i="6"/>
  <c r="BU55" i="6" s="1"/>
  <c r="BJ55" i="6"/>
  <c r="BB55" i="6"/>
  <c r="AU55" i="6"/>
  <c r="AN55" i="6"/>
  <c r="AQ55" i="6" s="1"/>
  <c r="AX55" i="6" s="1"/>
  <c r="BF55" i="6" s="1"/>
  <c r="BY55" i="6" s="1"/>
  <c r="AJ55" i="6"/>
  <c r="BQ54" i="6"/>
  <c r="BJ54" i="6"/>
  <c r="AU54" i="6"/>
  <c r="AN54" i="6" s="1"/>
  <c r="BU54" i="6" s="1"/>
  <c r="AJ54" i="6"/>
  <c r="BQ53" i="6"/>
  <c r="BJ53" i="6"/>
  <c r="BB53" i="6"/>
  <c r="AU53" i="6"/>
  <c r="AN53" i="6" s="1"/>
  <c r="AQ53" i="6" s="1"/>
  <c r="AX53" i="6" s="1"/>
  <c r="BF53" i="6" s="1"/>
  <c r="AJ53" i="6"/>
  <c r="BQ52" i="6"/>
  <c r="BU52" i="6" s="1"/>
  <c r="BJ52" i="6"/>
  <c r="BB52" i="6"/>
  <c r="AU52" i="6"/>
  <c r="AN52" i="6"/>
  <c r="AQ52" i="6" s="1"/>
  <c r="AX52" i="6" s="1"/>
  <c r="BF52" i="6" s="1"/>
  <c r="BY52" i="6" s="1"/>
  <c r="AJ52" i="6"/>
  <c r="BQ51" i="6"/>
  <c r="BJ51" i="6"/>
  <c r="BJ70" i="6" s="1"/>
  <c r="W74" i="6" s="1"/>
  <c r="AU51" i="6"/>
  <c r="AN51" i="6" s="1"/>
  <c r="BU51" i="6" s="1"/>
  <c r="AJ51" i="6"/>
  <c r="BQ50" i="6"/>
  <c r="BQ70" i="6" s="1"/>
  <c r="BJ50" i="6"/>
  <c r="BB50" i="6"/>
  <c r="AU50" i="6"/>
  <c r="AU70" i="6" s="1"/>
  <c r="AJ50" i="6"/>
  <c r="AJ70" i="6" s="1"/>
  <c r="BB39" i="6"/>
  <c r="BQ38" i="6"/>
  <c r="BU38" i="6" s="1"/>
  <c r="BJ38" i="6"/>
  <c r="BB38" i="6"/>
  <c r="AU38" i="6"/>
  <c r="AN38" i="6"/>
  <c r="AQ38" i="6" s="1"/>
  <c r="AX38" i="6" s="1"/>
  <c r="BF38" i="6" s="1"/>
  <c r="AJ38" i="6"/>
  <c r="BQ37" i="6"/>
  <c r="BJ37" i="6"/>
  <c r="AU37" i="6"/>
  <c r="AN37" i="6" s="1"/>
  <c r="BU37" i="6" s="1"/>
  <c r="AJ37" i="6"/>
  <c r="AQ37" i="6" s="1"/>
  <c r="AX37" i="6" s="1"/>
  <c r="BQ36" i="6"/>
  <c r="BJ36" i="6"/>
  <c r="BB36" i="6"/>
  <c r="AU36" i="6"/>
  <c r="AN36" i="6" s="1"/>
  <c r="AQ36" i="6" s="1"/>
  <c r="AX36" i="6" s="1"/>
  <c r="BF36" i="6" s="1"/>
  <c r="AJ36" i="6"/>
  <c r="BQ35" i="6"/>
  <c r="BU35" i="6" s="1"/>
  <c r="BJ35" i="6"/>
  <c r="BB35" i="6"/>
  <c r="AU35" i="6"/>
  <c r="AN35" i="6"/>
  <c r="AQ35" i="6" s="1"/>
  <c r="AX35" i="6" s="1"/>
  <c r="BF35" i="6" s="1"/>
  <c r="AJ35" i="6"/>
  <c r="BQ34" i="6"/>
  <c r="BJ34" i="6"/>
  <c r="AU34" i="6"/>
  <c r="AN34" i="6" s="1"/>
  <c r="BU34" i="6" s="1"/>
  <c r="AJ34" i="6"/>
  <c r="AQ34" i="6" s="1"/>
  <c r="AX34" i="6" s="1"/>
  <c r="BQ33" i="6"/>
  <c r="BJ33" i="6"/>
  <c r="BB33" i="6"/>
  <c r="AU33" i="6"/>
  <c r="AN33" i="6" s="1"/>
  <c r="AQ33" i="6" s="1"/>
  <c r="AX33" i="6" s="1"/>
  <c r="BF33" i="6" s="1"/>
  <c r="AJ33" i="6"/>
  <c r="BQ32" i="6"/>
  <c r="BJ32" i="6"/>
  <c r="AN32" i="6" s="1"/>
  <c r="AQ32" i="6" s="1"/>
  <c r="BB32" i="6"/>
  <c r="AU32" i="6"/>
  <c r="AJ32" i="6"/>
  <c r="BQ31" i="6"/>
  <c r="BJ31" i="6"/>
  <c r="AU31" i="6"/>
  <c r="AJ31" i="6"/>
  <c r="BQ30" i="6"/>
  <c r="BJ30" i="6"/>
  <c r="BB30" i="6"/>
  <c r="AU30" i="6"/>
  <c r="AN30" i="6" s="1"/>
  <c r="AQ30" i="6" s="1"/>
  <c r="AX30" i="6" s="1"/>
  <c r="BF30" i="6" s="1"/>
  <c r="AJ30" i="6"/>
  <c r="BQ29" i="6"/>
  <c r="BJ29" i="6"/>
  <c r="BB29" i="6"/>
  <c r="AU29" i="6"/>
  <c r="AN29" i="6"/>
  <c r="AQ29" i="6" s="1"/>
  <c r="AX29" i="6" s="1"/>
  <c r="BF29" i="6" s="1"/>
  <c r="AJ29" i="6"/>
  <c r="BQ28" i="6"/>
  <c r="BJ28" i="6"/>
  <c r="AU28" i="6"/>
  <c r="AJ28" i="6"/>
  <c r="BQ27" i="6"/>
  <c r="BJ27" i="6"/>
  <c r="BB27" i="6"/>
  <c r="AU27" i="6"/>
  <c r="AN27" i="6" s="1"/>
  <c r="AQ27" i="6"/>
  <c r="AX27" i="6" s="1"/>
  <c r="BF27" i="6" s="1"/>
  <c r="AJ27" i="6"/>
  <c r="BQ26" i="6"/>
  <c r="BJ26" i="6"/>
  <c r="AN26" i="6" s="1"/>
  <c r="AQ26" i="6" s="1"/>
  <c r="AX26" i="6" s="1"/>
  <c r="BF26" i="6" s="1"/>
  <c r="BB26" i="6"/>
  <c r="AU26" i="6"/>
  <c r="AJ26" i="6"/>
  <c r="BQ25" i="6"/>
  <c r="BJ25" i="6"/>
  <c r="AU25" i="6"/>
  <c r="AJ25" i="6"/>
  <c r="BQ24" i="6"/>
  <c r="BJ24" i="6"/>
  <c r="BB24" i="6"/>
  <c r="AU24" i="6"/>
  <c r="AN24" i="6" s="1"/>
  <c r="AQ24" i="6" s="1"/>
  <c r="AX24" i="6" s="1"/>
  <c r="BF24" i="6" s="1"/>
  <c r="AJ24" i="6"/>
  <c r="BQ23" i="6"/>
  <c r="BJ23" i="6"/>
  <c r="AN23" i="6" s="1"/>
  <c r="AQ23" i="6" s="1"/>
  <c r="AX23" i="6" s="1"/>
  <c r="BF23" i="6" s="1"/>
  <c r="BB23" i="6"/>
  <c r="AU23" i="6"/>
  <c r="AJ23" i="6"/>
  <c r="BQ22" i="6"/>
  <c r="BJ22" i="6"/>
  <c r="AU22" i="6"/>
  <c r="AJ22" i="6"/>
  <c r="BQ21" i="6"/>
  <c r="BJ21" i="6"/>
  <c r="BB21" i="6"/>
  <c r="AU21" i="6"/>
  <c r="AN21" i="6" s="1"/>
  <c r="AQ21" i="6" s="1"/>
  <c r="AX21" i="6" s="1"/>
  <c r="BF21" i="6" s="1"/>
  <c r="AJ21" i="6"/>
  <c r="BQ20" i="6"/>
  <c r="BJ20" i="6"/>
  <c r="BB20" i="6"/>
  <c r="AU20" i="6"/>
  <c r="AN20" i="6"/>
  <c r="AJ20" i="6"/>
  <c r="BQ19" i="6"/>
  <c r="BJ19" i="6"/>
  <c r="AU19" i="6"/>
  <c r="AJ19" i="6"/>
  <c r="BQ18" i="6"/>
  <c r="BJ18" i="6"/>
  <c r="BB18" i="6"/>
  <c r="AU18" i="6"/>
  <c r="AN18" i="6" s="1"/>
  <c r="AQ18" i="6"/>
  <c r="AX18" i="6" s="1"/>
  <c r="BF18" i="6" s="1"/>
  <c r="AJ18" i="6"/>
  <c r="BQ17" i="6"/>
  <c r="BJ17" i="6"/>
  <c r="AN17" i="6" s="1"/>
  <c r="AQ17" i="6" s="1"/>
  <c r="AX17" i="6" s="1"/>
  <c r="BF17" i="6" s="1"/>
  <c r="BB17" i="6"/>
  <c r="AU17" i="6"/>
  <c r="AJ17" i="6"/>
  <c r="BQ16" i="6"/>
  <c r="BJ16" i="6"/>
  <c r="AU16" i="6"/>
  <c r="AJ16" i="6"/>
  <c r="BQ15" i="6"/>
  <c r="BJ15" i="6"/>
  <c r="BB15" i="6"/>
  <c r="AU15" i="6"/>
  <c r="AN15" i="6" s="1"/>
  <c r="AQ15" i="6" s="1"/>
  <c r="AX15" i="6" s="1"/>
  <c r="BF15" i="6" s="1"/>
  <c r="AJ15" i="6"/>
  <c r="BQ14" i="6"/>
  <c r="BJ14" i="6"/>
  <c r="AN14" i="6" s="1"/>
  <c r="AQ14" i="6" s="1"/>
  <c r="AX14" i="6" s="1"/>
  <c r="BF14" i="6" s="1"/>
  <c r="BB14" i="6"/>
  <c r="AU14" i="6"/>
  <c r="AJ14" i="6"/>
  <c r="BQ13" i="6"/>
  <c r="BJ13" i="6"/>
  <c r="AU13" i="6"/>
  <c r="AJ13" i="6"/>
  <c r="BQ12" i="6"/>
  <c r="BJ12" i="6"/>
  <c r="BB12" i="6"/>
  <c r="AU12" i="6"/>
  <c r="AN12" i="6" s="1"/>
  <c r="AQ12" i="6" s="1"/>
  <c r="AX12" i="6" s="1"/>
  <c r="BF12" i="6" s="1"/>
  <c r="AJ12" i="6"/>
  <c r="BQ11" i="6"/>
  <c r="BU11" i="6" s="1"/>
  <c r="BJ11" i="6"/>
  <c r="AU11" i="6"/>
  <c r="AN11" i="6"/>
  <c r="AJ11" i="6"/>
  <c r="BU10" i="6"/>
  <c r="BQ10" i="6"/>
  <c r="BJ10" i="6"/>
  <c r="AU10" i="6"/>
  <c r="AN10" i="6" s="1"/>
  <c r="BB10" i="6" s="1"/>
  <c r="AJ10" i="6"/>
  <c r="AQ10" i="6" s="1"/>
  <c r="AX10" i="6" s="1"/>
  <c r="BF10" i="6" s="1"/>
  <c r="BY10" i="6" s="1"/>
  <c r="BQ9" i="6"/>
  <c r="BJ9" i="6"/>
  <c r="AU9" i="6"/>
  <c r="AJ9" i="6"/>
  <c r="AJ39" i="6" s="1"/>
  <c r="BB70" i="5"/>
  <c r="BQ69" i="5"/>
  <c r="BJ69" i="5"/>
  <c r="AU69" i="5"/>
  <c r="AJ69" i="5"/>
  <c r="BQ68" i="5"/>
  <c r="BJ68" i="5"/>
  <c r="BB68" i="5"/>
  <c r="AU68" i="5"/>
  <c r="AN68" i="5" s="1"/>
  <c r="AQ68" i="5" s="1"/>
  <c r="AX68" i="5" s="1"/>
  <c r="BF68" i="5" s="1"/>
  <c r="AJ68" i="5"/>
  <c r="BQ67" i="5"/>
  <c r="BJ67" i="5"/>
  <c r="BB67" i="5"/>
  <c r="AU67" i="5"/>
  <c r="AQ67" i="5"/>
  <c r="AX67" i="5" s="1"/>
  <c r="BF67" i="5" s="1"/>
  <c r="AN67" i="5"/>
  <c r="AJ67" i="5"/>
  <c r="BQ66" i="5"/>
  <c r="BJ66" i="5"/>
  <c r="AU66" i="5"/>
  <c r="BB66" i="5" s="1"/>
  <c r="AJ66" i="5"/>
  <c r="BU65" i="5"/>
  <c r="BQ65" i="5"/>
  <c r="BJ65" i="5"/>
  <c r="BB65" i="5"/>
  <c r="AU65" i="5"/>
  <c r="AN65" i="5" s="1"/>
  <c r="AQ65" i="5"/>
  <c r="AX65" i="5" s="1"/>
  <c r="BF65" i="5" s="1"/>
  <c r="BY65" i="5" s="1"/>
  <c r="AJ65" i="5"/>
  <c r="BQ64" i="5"/>
  <c r="BJ64" i="5"/>
  <c r="BB64" i="5"/>
  <c r="AU64" i="5"/>
  <c r="AN64" i="5"/>
  <c r="AQ64" i="5" s="1"/>
  <c r="AX64" i="5" s="1"/>
  <c r="BF64" i="5" s="1"/>
  <c r="AJ64" i="5"/>
  <c r="BQ63" i="5"/>
  <c r="BJ63" i="5"/>
  <c r="AU63" i="5"/>
  <c r="BB63" i="5" s="1"/>
  <c r="AN63" i="5"/>
  <c r="BU63" i="5" s="1"/>
  <c r="AJ63" i="5"/>
  <c r="BQ62" i="5"/>
  <c r="BU62" i="5" s="1"/>
  <c r="BJ62" i="5"/>
  <c r="BB62" i="5"/>
  <c r="AU62" i="5"/>
  <c r="AN62" i="5" s="1"/>
  <c r="AJ62" i="5"/>
  <c r="AQ62" i="5" s="1"/>
  <c r="AX62" i="5" s="1"/>
  <c r="BF62" i="5" s="1"/>
  <c r="BY62" i="5" s="1"/>
  <c r="BQ61" i="5"/>
  <c r="BJ61" i="5"/>
  <c r="AN61" i="5" s="1"/>
  <c r="AQ61" i="5" s="1"/>
  <c r="AX61" i="5" s="1"/>
  <c r="BF61" i="5" s="1"/>
  <c r="BB61" i="5"/>
  <c r="AU61" i="5"/>
  <c r="AJ61" i="5"/>
  <c r="BQ60" i="5"/>
  <c r="BJ60" i="5"/>
  <c r="AU60" i="5"/>
  <c r="BB60" i="5" s="1"/>
  <c r="AJ60" i="5"/>
  <c r="BQ59" i="5"/>
  <c r="BJ59" i="5"/>
  <c r="AU59" i="5"/>
  <c r="AN59" i="5" s="1"/>
  <c r="BU59" i="5" s="1"/>
  <c r="AJ59" i="5"/>
  <c r="BQ58" i="5"/>
  <c r="BJ58" i="5"/>
  <c r="BB58" i="5"/>
  <c r="AU58" i="5"/>
  <c r="AQ58" i="5"/>
  <c r="AX58" i="5" s="1"/>
  <c r="BF58" i="5" s="1"/>
  <c r="AN58" i="5"/>
  <c r="AJ58" i="5"/>
  <c r="BQ57" i="5"/>
  <c r="BJ57" i="5"/>
  <c r="AU57" i="5"/>
  <c r="BB57" i="5" s="1"/>
  <c r="AJ57" i="5"/>
  <c r="BU56" i="5"/>
  <c r="BQ56" i="5"/>
  <c r="BJ56" i="5"/>
  <c r="BB56" i="5"/>
  <c r="AU56" i="5"/>
  <c r="AN56" i="5" s="1"/>
  <c r="AQ56" i="5"/>
  <c r="AX56" i="5" s="1"/>
  <c r="BF56" i="5" s="1"/>
  <c r="BY56" i="5" s="1"/>
  <c r="AJ56" i="5"/>
  <c r="BQ55" i="5"/>
  <c r="BJ55" i="5"/>
  <c r="BB55" i="5"/>
  <c r="AU55" i="5"/>
  <c r="AN55" i="5"/>
  <c r="AQ55" i="5" s="1"/>
  <c r="AX55" i="5" s="1"/>
  <c r="BF55" i="5" s="1"/>
  <c r="AJ55" i="5"/>
  <c r="BQ54" i="5"/>
  <c r="BJ54" i="5"/>
  <c r="AU54" i="5"/>
  <c r="BB54" i="5" s="1"/>
  <c r="AN54" i="5"/>
  <c r="BU54" i="5" s="1"/>
  <c r="AJ54" i="5"/>
  <c r="BQ53" i="5"/>
  <c r="BU53" i="5" s="1"/>
  <c r="BJ53" i="5"/>
  <c r="BB53" i="5"/>
  <c r="AU53" i="5"/>
  <c r="AN53" i="5" s="1"/>
  <c r="AJ53" i="5"/>
  <c r="AQ53" i="5" s="1"/>
  <c r="AX53" i="5" s="1"/>
  <c r="BF53" i="5" s="1"/>
  <c r="BQ52" i="5"/>
  <c r="BJ52" i="5"/>
  <c r="AN52" i="5" s="1"/>
  <c r="AQ52" i="5" s="1"/>
  <c r="AX52" i="5" s="1"/>
  <c r="BF52" i="5" s="1"/>
  <c r="BB52" i="5"/>
  <c r="AU52" i="5"/>
  <c r="AJ52" i="5"/>
  <c r="BQ51" i="5"/>
  <c r="BJ51" i="5"/>
  <c r="BJ70" i="5" s="1"/>
  <c r="W74" i="5" s="1"/>
  <c r="AU51" i="5"/>
  <c r="BB51" i="5" s="1"/>
  <c r="AJ51" i="5"/>
  <c r="BQ50" i="5"/>
  <c r="BJ50" i="5"/>
  <c r="AU50" i="5"/>
  <c r="AJ50" i="5"/>
  <c r="BB39" i="5"/>
  <c r="BQ38" i="5"/>
  <c r="BJ38" i="5"/>
  <c r="AN38" i="5" s="1"/>
  <c r="AQ38" i="5" s="1"/>
  <c r="AX38" i="5" s="1"/>
  <c r="BF38" i="5" s="1"/>
  <c r="BB38" i="5"/>
  <c r="AU38" i="5"/>
  <c r="AJ38" i="5"/>
  <c r="BQ37" i="5"/>
  <c r="BJ37" i="5"/>
  <c r="AU37" i="5"/>
  <c r="BB37" i="5" s="1"/>
  <c r="AJ37" i="5"/>
  <c r="BQ36" i="5"/>
  <c r="BJ36" i="5"/>
  <c r="AU36" i="5"/>
  <c r="AN36" i="5" s="1"/>
  <c r="BU36" i="5" s="1"/>
  <c r="AJ36" i="5"/>
  <c r="BQ35" i="5"/>
  <c r="BJ35" i="5"/>
  <c r="BB35" i="5"/>
  <c r="AU35" i="5"/>
  <c r="AQ35" i="5"/>
  <c r="AX35" i="5" s="1"/>
  <c r="BF35" i="5" s="1"/>
  <c r="AN35" i="5"/>
  <c r="AJ35" i="5"/>
  <c r="BQ34" i="5"/>
  <c r="BJ34" i="5"/>
  <c r="AU34" i="5"/>
  <c r="BB34" i="5" s="1"/>
  <c r="AJ34" i="5"/>
  <c r="BU33" i="5"/>
  <c r="BQ33" i="5"/>
  <c r="BJ33" i="5"/>
  <c r="BB33" i="5"/>
  <c r="AU33" i="5"/>
  <c r="AN33" i="5" s="1"/>
  <c r="AQ33" i="5"/>
  <c r="AX33" i="5" s="1"/>
  <c r="BF33" i="5" s="1"/>
  <c r="BY33" i="5" s="1"/>
  <c r="AJ33" i="5"/>
  <c r="BQ32" i="5"/>
  <c r="BJ32" i="5"/>
  <c r="BB32" i="5"/>
  <c r="AU32" i="5"/>
  <c r="AN32" i="5"/>
  <c r="AQ32" i="5" s="1"/>
  <c r="AJ32" i="5"/>
  <c r="BQ31" i="5"/>
  <c r="BJ31" i="5"/>
  <c r="AU31" i="5"/>
  <c r="BB31" i="5" s="1"/>
  <c r="AN31" i="5"/>
  <c r="BU31" i="5" s="1"/>
  <c r="AJ31" i="5"/>
  <c r="BQ30" i="5"/>
  <c r="BU30" i="5" s="1"/>
  <c r="BJ30" i="5"/>
  <c r="BB30" i="5"/>
  <c r="AU30" i="5"/>
  <c r="AN30" i="5" s="1"/>
  <c r="AJ30" i="5"/>
  <c r="AQ30" i="5" s="1"/>
  <c r="AX30" i="5" s="1"/>
  <c r="BF30" i="5" s="1"/>
  <c r="BY30" i="5" s="1"/>
  <c r="BQ29" i="5"/>
  <c r="BJ29" i="5"/>
  <c r="AN29" i="5" s="1"/>
  <c r="AQ29" i="5" s="1"/>
  <c r="AX29" i="5" s="1"/>
  <c r="BF29" i="5" s="1"/>
  <c r="BB29" i="5"/>
  <c r="AU29" i="5"/>
  <c r="AJ29" i="5"/>
  <c r="BQ28" i="5"/>
  <c r="BJ28" i="5"/>
  <c r="AU28" i="5"/>
  <c r="BB28" i="5" s="1"/>
  <c r="AJ28" i="5"/>
  <c r="BQ27" i="5"/>
  <c r="BJ27" i="5"/>
  <c r="AU27" i="5"/>
  <c r="AN27" i="5" s="1"/>
  <c r="BU27" i="5" s="1"/>
  <c r="AJ27" i="5"/>
  <c r="BQ26" i="5"/>
  <c r="BJ26" i="5"/>
  <c r="BB26" i="5"/>
  <c r="AU26" i="5"/>
  <c r="AQ26" i="5"/>
  <c r="AX26" i="5" s="1"/>
  <c r="BF26" i="5" s="1"/>
  <c r="AN26" i="5"/>
  <c r="AJ26" i="5"/>
  <c r="BQ25" i="5"/>
  <c r="BJ25" i="5"/>
  <c r="AU25" i="5"/>
  <c r="BB25" i="5" s="1"/>
  <c r="AJ25" i="5"/>
  <c r="BU24" i="5"/>
  <c r="BQ24" i="5"/>
  <c r="BJ24" i="5"/>
  <c r="BB24" i="5"/>
  <c r="AU24" i="5"/>
  <c r="AN24" i="5" s="1"/>
  <c r="AQ24" i="5"/>
  <c r="AX24" i="5" s="1"/>
  <c r="BF24" i="5" s="1"/>
  <c r="BY24" i="5" s="1"/>
  <c r="AJ24" i="5"/>
  <c r="BQ23" i="5"/>
  <c r="BJ23" i="5"/>
  <c r="BB23" i="5"/>
  <c r="AU23" i="5"/>
  <c r="AN23" i="5"/>
  <c r="AQ23" i="5" s="1"/>
  <c r="AX23" i="5" s="1"/>
  <c r="BF23" i="5" s="1"/>
  <c r="AJ23" i="5"/>
  <c r="BQ22" i="5"/>
  <c r="BJ22" i="5"/>
  <c r="AU22" i="5"/>
  <c r="BB22" i="5" s="1"/>
  <c r="AN22" i="5"/>
  <c r="BU22" i="5" s="1"/>
  <c r="AJ22" i="5"/>
  <c r="BQ21" i="5"/>
  <c r="BU21" i="5" s="1"/>
  <c r="BJ21" i="5"/>
  <c r="BB21" i="5"/>
  <c r="AU21" i="5"/>
  <c r="AN21" i="5" s="1"/>
  <c r="AJ21" i="5"/>
  <c r="AQ21" i="5" s="1"/>
  <c r="AX21" i="5" s="1"/>
  <c r="BF21" i="5" s="1"/>
  <c r="BQ20" i="5"/>
  <c r="BJ20" i="5"/>
  <c r="AN20" i="5" s="1"/>
  <c r="BB20" i="5"/>
  <c r="AU20" i="5"/>
  <c r="AJ20" i="5"/>
  <c r="BQ19" i="5"/>
  <c r="BJ19" i="5"/>
  <c r="AU19" i="5"/>
  <c r="BB19" i="5" s="1"/>
  <c r="AJ19" i="5"/>
  <c r="BQ18" i="5"/>
  <c r="BJ18" i="5"/>
  <c r="AU18" i="5"/>
  <c r="AN18" i="5" s="1"/>
  <c r="BU18" i="5" s="1"/>
  <c r="AJ18" i="5"/>
  <c r="BQ17" i="5"/>
  <c r="BJ17" i="5"/>
  <c r="BB17" i="5"/>
  <c r="AU17" i="5"/>
  <c r="AQ17" i="5"/>
  <c r="AX17" i="5" s="1"/>
  <c r="BF17" i="5" s="1"/>
  <c r="AN17" i="5"/>
  <c r="AJ17" i="5"/>
  <c r="BQ16" i="5"/>
  <c r="BJ16" i="5"/>
  <c r="AU16" i="5"/>
  <c r="BB16" i="5" s="1"/>
  <c r="AJ16" i="5"/>
  <c r="BU15" i="5"/>
  <c r="BQ15" i="5"/>
  <c r="BJ15" i="5"/>
  <c r="BB15" i="5"/>
  <c r="AU15" i="5"/>
  <c r="AN15" i="5" s="1"/>
  <c r="AQ15" i="5"/>
  <c r="AX15" i="5" s="1"/>
  <c r="BF15" i="5" s="1"/>
  <c r="BY15" i="5" s="1"/>
  <c r="AJ15" i="5"/>
  <c r="BQ14" i="5"/>
  <c r="BJ14" i="5"/>
  <c r="BB14" i="5"/>
  <c r="AU14" i="5"/>
  <c r="AN14" i="5"/>
  <c r="AQ14" i="5" s="1"/>
  <c r="AX14" i="5" s="1"/>
  <c r="BF14" i="5" s="1"/>
  <c r="AJ14" i="5"/>
  <c r="BQ13" i="5"/>
  <c r="BJ13" i="5"/>
  <c r="AU13" i="5"/>
  <c r="BB13" i="5" s="1"/>
  <c r="AN13" i="5"/>
  <c r="BU13" i="5" s="1"/>
  <c r="AJ13" i="5"/>
  <c r="BQ12" i="5"/>
  <c r="BU12" i="5" s="1"/>
  <c r="BJ12" i="5"/>
  <c r="BB12" i="5"/>
  <c r="AU12" i="5"/>
  <c r="AN12" i="5" s="1"/>
  <c r="AJ12" i="5"/>
  <c r="AQ12" i="5" s="1"/>
  <c r="AX12" i="5" s="1"/>
  <c r="BF12" i="5" s="1"/>
  <c r="BQ11" i="5"/>
  <c r="BJ11" i="5"/>
  <c r="AN11" i="5" s="1"/>
  <c r="AU11" i="5"/>
  <c r="AJ11" i="5"/>
  <c r="BQ10" i="5"/>
  <c r="BJ10" i="5"/>
  <c r="AU10" i="5"/>
  <c r="AN10" i="5" s="1"/>
  <c r="AJ10" i="5"/>
  <c r="BQ9" i="5"/>
  <c r="BQ39" i="5" s="1"/>
  <c r="BJ9" i="5"/>
  <c r="BJ39" i="5" s="1"/>
  <c r="AU9" i="5"/>
  <c r="AN9" i="5" s="1"/>
  <c r="BB9" i="5" s="1"/>
  <c r="AJ9" i="5"/>
  <c r="BB70" i="4"/>
  <c r="BQ69" i="4"/>
  <c r="BJ69" i="4"/>
  <c r="AU69" i="4"/>
  <c r="BB69" i="4" s="1"/>
  <c r="AJ69" i="4"/>
  <c r="BQ68" i="4"/>
  <c r="BJ68" i="4"/>
  <c r="AU68" i="4"/>
  <c r="AN68" i="4" s="1"/>
  <c r="BU68" i="4" s="1"/>
  <c r="AJ68" i="4"/>
  <c r="BQ67" i="4"/>
  <c r="BJ67" i="4"/>
  <c r="BB67" i="4"/>
  <c r="AU67" i="4"/>
  <c r="AQ67" i="4"/>
  <c r="AX67" i="4" s="1"/>
  <c r="BF67" i="4" s="1"/>
  <c r="AN67" i="4"/>
  <c r="AJ67" i="4"/>
  <c r="BQ66" i="4"/>
  <c r="BJ66" i="4"/>
  <c r="AU66" i="4"/>
  <c r="BB66" i="4" s="1"/>
  <c r="AJ66" i="4"/>
  <c r="BU65" i="4"/>
  <c r="BQ65" i="4"/>
  <c r="BJ65" i="4"/>
  <c r="BB65" i="4"/>
  <c r="AU65" i="4"/>
  <c r="AN65" i="4" s="1"/>
  <c r="AQ65" i="4"/>
  <c r="AX65" i="4" s="1"/>
  <c r="BF65" i="4" s="1"/>
  <c r="BY65" i="4" s="1"/>
  <c r="AJ65" i="4"/>
  <c r="BQ64" i="4"/>
  <c r="BJ64" i="4"/>
  <c r="BB64" i="4"/>
  <c r="AU64" i="4"/>
  <c r="AN64" i="4"/>
  <c r="AQ64" i="4" s="1"/>
  <c r="AX64" i="4" s="1"/>
  <c r="BF64" i="4" s="1"/>
  <c r="AJ64" i="4"/>
  <c r="BQ63" i="4"/>
  <c r="BJ63" i="4"/>
  <c r="AU63" i="4"/>
  <c r="BB63" i="4" s="1"/>
  <c r="AN63" i="4"/>
  <c r="BU63" i="4" s="1"/>
  <c r="AJ63" i="4"/>
  <c r="BQ62" i="4"/>
  <c r="BU62" i="4" s="1"/>
  <c r="BJ62" i="4"/>
  <c r="BB62" i="4"/>
  <c r="AU62" i="4"/>
  <c r="AQ62" i="4"/>
  <c r="AX62" i="4" s="1"/>
  <c r="BF62" i="4" s="1"/>
  <c r="BY62" i="4" s="1"/>
  <c r="AN62" i="4"/>
  <c r="AJ62" i="4"/>
  <c r="BQ61" i="4"/>
  <c r="BJ61" i="4"/>
  <c r="AU61" i="4"/>
  <c r="BB61" i="4" s="1"/>
  <c r="AN61" i="4"/>
  <c r="BU61" i="4" s="1"/>
  <c r="AJ61" i="4"/>
  <c r="AQ61" i="4" s="1"/>
  <c r="AX61" i="4" s="1"/>
  <c r="BF61" i="4" s="1"/>
  <c r="BY61" i="4" s="1"/>
  <c r="BQ60" i="4"/>
  <c r="BJ60" i="4"/>
  <c r="AU60" i="4"/>
  <c r="AN60" i="4" s="1"/>
  <c r="BU60" i="4" s="1"/>
  <c r="AJ60" i="4"/>
  <c r="BQ59" i="4"/>
  <c r="BU59" i="4" s="1"/>
  <c r="BJ59" i="4"/>
  <c r="BB59" i="4"/>
  <c r="AU59" i="4"/>
  <c r="AQ59" i="4"/>
  <c r="AX59" i="4" s="1"/>
  <c r="BF59" i="4" s="1"/>
  <c r="BY59" i="4" s="1"/>
  <c r="AN59" i="4"/>
  <c r="AJ59" i="4"/>
  <c r="BQ58" i="4"/>
  <c r="BJ58" i="4"/>
  <c r="AU58" i="4"/>
  <c r="BB58" i="4" s="1"/>
  <c r="AN58" i="4"/>
  <c r="BU58" i="4" s="1"/>
  <c r="AJ58" i="4"/>
  <c r="AQ58" i="4" s="1"/>
  <c r="AX58" i="4" s="1"/>
  <c r="BQ57" i="4"/>
  <c r="BJ57" i="4"/>
  <c r="AU57" i="4"/>
  <c r="AN57" i="4" s="1"/>
  <c r="BU57" i="4" s="1"/>
  <c r="AJ57" i="4"/>
  <c r="AQ57" i="4" s="1"/>
  <c r="AX57" i="4" s="1"/>
  <c r="BQ56" i="4"/>
  <c r="BU56" i="4" s="1"/>
  <c r="BJ56" i="4"/>
  <c r="BB56" i="4"/>
  <c r="AU56" i="4"/>
  <c r="AQ56" i="4"/>
  <c r="AX56" i="4" s="1"/>
  <c r="BF56" i="4" s="1"/>
  <c r="AN56" i="4"/>
  <c r="AJ56" i="4"/>
  <c r="BQ55" i="4"/>
  <c r="BJ55" i="4"/>
  <c r="AU55" i="4"/>
  <c r="BB55" i="4" s="1"/>
  <c r="AN55" i="4"/>
  <c r="BU55" i="4" s="1"/>
  <c r="AJ55" i="4"/>
  <c r="BQ54" i="4"/>
  <c r="BJ54" i="4"/>
  <c r="AU54" i="4"/>
  <c r="AJ54" i="4"/>
  <c r="BQ53" i="4"/>
  <c r="BU53" i="4" s="1"/>
  <c r="BJ53" i="4"/>
  <c r="BB53" i="4"/>
  <c r="AU53" i="4"/>
  <c r="AQ53" i="4"/>
  <c r="AX53" i="4" s="1"/>
  <c r="BF53" i="4" s="1"/>
  <c r="BY53" i="4" s="1"/>
  <c r="AN53" i="4"/>
  <c r="AJ53" i="4"/>
  <c r="BQ52" i="4"/>
  <c r="BJ52" i="4"/>
  <c r="AU52" i="4"/>
  <c r="BB52" i="4" s="1"/>
  <c r="AN52" i="4"/>
  <c r="BU52" i="4" s="1"/>
  <c r="AJ52" i="4"/>
  <c r="AQ52" i="4" s="1"/>
  <c r="AX52" i="4" s="1"/>
  <c r="BF52" i="4" s="1"/>
  <c r="BY52" i="4" s="1"/>
  <c r="BQ51" i="4"/>
  <c r="BJ51" i="4"/>
  <c r="AU51" i="4"/>
  <c r="AJ51" i="4"/>
  <c r="BQ50" i="4"/>
  <c r="BJ50" i="4"/>
  <c r="BB50" i="4"/>
  <c r="AU50" i="4"/>
  <c r="AQ50" i="4"/>
  <c r="AX50" i="4" s="1"/>
  <c r="AN50" i="4"/>
  <c r="AJ50" i="4"/>
  <c r="BB39" i="4"/>
  <c r="BQ38" i="4"/>
  <c r="BJ38" i="4"/>
  <c r="AU38" i="4"/>
  <c r="BB38" i="4" s="1"/>
  <c r="AN38" i="4"/>
  <c r="BU38" i="4" s="1"/>
  <c r="AJ38" i="4"/>
  <c r="AQ38" i="4" s="1"/>
  <c r="AX38" i="4" s="1"/>
  <c r="BF38" i="4" s="1"/>
  <c r="BY38" i="4" s="1"/>
  <c r="BQ37" i="4"/>
  <c r="BJ37" i="4"/>
  <c r="AU37" i="4"/>
  <c r="AJ37" i="4"/>
  <c r="BQ36" i="4"/>
  <c r="BU36" i="4" s="1"/>
  <c r="BJ36" i="4"/>
  <c r="BB36" i="4"/>
  <c r="AU36" i="4"/>
  <c r="AQ36" i="4"/>
  <c r="AX36" i="4" s="1"/>
  <c r="AN36" i="4"/>
  <c r="AJ36" i="4"/>
  <c r="BQ35" i="4"/>
  <c r="BJ35" i="4"/>
  <c r="AU35" i="4"/>
  <c r="BB35" i="4" s="1"/>
  <c r="AN35" i="4"/>
  <c r="BU35" i="4" s="1"/>
  <c r="AJ35" i="4"/>
  <c r="BQ34" i="4"/>
  <c r="BJ34" i="4"/>
  <c r="AU34" i="4"/>
  <c r="AJ34" i="4"/>
  <c r="BQ33" i="4"/>
  <c r="BU33" i="4" s="1"/>
  <c r="BJ33" i="4"/>
  <c r="BB33" i="4"/>
  <c r="AU33" i="4"/>
  <c r="AQ33" i="4"/>
  <c r="AX33" i="4" s="1"/>
  <c r="BF33" i="4" s="1"/>
  <c r="BY33" i="4" s="1"/>
  <c r="AN33" i="4"/>
  <c r="AJ33" i="4"/>
  <c r="BQ32" i="4"/>
  <c r="BJ32" i="4"/>
  <c r="AU32" i="4"/>
  <c r="BB32" i="4" s="1"/>
  <c r="AN32" i="4"/>
  <c r="BU32" i="4" s="1"/>
  <c r="AJ32" i="4"/>
  <c r="AQ32" i="4" s="1"/>
  <c r="AX32" i="4" s="1"/>
  <c r="BQ31" i="4"/>
  <c r="BJ31" i="4"/>
  <c r="AU31" i="4"/>
  <c r="AJ31" i="4"/>
  <c r="BQ30" i="4"/>
  <c r="BU30" i="4" s="1"/>
  <c r="BJ30" i="4"/>
  <c r="BB30" i="4"/>
  <c r="AU30" i="4"/>
  <c r="AQ30" i="4"/>
  <c r="AX30" i="4" s="1"/>
  <c r="AN30" i="4"/>
  <c r="AJ30" i="4"/>
  <c r="BQ29" i="4"/>
  <c r="BJ29" i="4"/>
  <c r="AU29" i="4"/>
  <c r="BB29" i="4" s="1"/>
  <c r="AN29" i="4"/>
  <c r="BU29" i="4" s="1"/>
  <c r="AJ29" i="4"/>
  <c r="AQ29" i="4" s="1"/>
  <c r="AX29" i="4" s="1"/>
  <c r="BF29" i="4" s="1"/>
  <c r="BY29" i="4" s="1"/>
  <c r="BQ28" i="4"/>
  <c r="BJ28" i="4"/>
  <c r="AU28" i="4"/>
  <c r="AJ28" i="4"/>
  <c r="BQ27" i="4"/>
  <c r="BU27" i="4" s="1"/>
  <c r="BJ27" i="4"/>
  <c r="BB27" i="4"/>
  <c r="AU27" i="4"/>
  <c r="AQ27" i="4"/>
  <c r="AX27" i="4" s="1"/>
  <c r="AN27" i="4"/>
  <c r="AJ27" i="4"/>
  <c r="BQ26" i="4"/>
  <c r="BJ26" i="4"/>
  <c r="AU26" i="4"/>
  <c r="BB26" i="4" s="1"/>
  <c r="AN26" i="4"/>
  <c r="BU26" i="4" s="1"/>
  <c r="AJ26" i="4"/>
  <c r="BQ25" i="4"/>
  <c r="BJ25" i="4"/>
  <c r="AU25" i="4"/>
  <c r="AJ25" i="4"/>
  <c r="BQ24" i="4"/>
  <c r="BU24" i="4" s="1"/>
  <c r="BJ24" i="4"/>
  <c r="BB24" i="4"/>
  <c r="AU24" i="4"/>
  <c r="AQ24" i="4"/>
  <c r="AX24" i="4" s="1"/>
  <c r="BF24" i="4" s="1"/>
  <c r="BY24" i="4" s="1"/>
  <c r="AN24" i="4"/>
  <c r="AJ24" i="4"/>
  <c r="BQ23" i="4"/>
  <c r="BJ23" i="4"/>
  <c r="AU23" i="4"/>
  <c r="BB23" i="4" s="1"/>
  <c r="AN23" i="4"/>
  <c r="BU23" i="4" s="1"/>
  <c r="AJ23" i="4"/>
  <c r="AQ23" i="4" s="1"/>
  <c r="AX23" i="4" s="1"/>
  <c r="BF23" i="4" s="1"/>
  <c r="BY23" i="4" s="1"/>
  <c r="BQ22" i="4"/>
  <c r="BJ22" i="4"/>
  <c r="AU22" i="4"/>
  <c r="AJ22" i="4"/>
  <c r="BQ21" i="4"/>
  <c r="BU21" i="4" s="1"/>
  <c r="BJ21" i="4"/>
  <c r="BB21" i="4"/>
  <c r="AU21" i="4"/>
  <c r="AQ21" i="4"/>
  <c r="AX21" i="4" s="1"/>
  <c r="AN21" i="4"/>
  <c r="AJ21" i="4"/>
  <c r="BQ20" i="4"/>
  <c r="BJ20" i="4"/>
  <c r="AU20" i="4"/>
  <c r="BB20" i="4" s="1"/>
  <c r="AN20" i="4"/>
  <c r="AJ20" i="4"/>
  <c r="AQ20" i="4" s="1"/>
  <c r="AX20" i="4" s="1"/>
  <c r="BF20" i="4" s="1"/>
  <c r="BQ19" i="4"/>
  <c r="BJ19" i="4"/>
  <c r="AU19" i="4"/>
  <c r="AJ19" i="4"/>
  <c r="BQ18" i="4"/>
  <c r="BU18" i="4" s="1"/>
  <c r="BJ18" i="4"/>
  <c r="BB18" i="4"/>
  <c r="AU18" i="4"/>
  <c r="AQ18" i="4"/>
  <c r="AX18" i="4" s="1"/>
  <c r="AN18" i="4"/>
  <c r="AJ18" i="4"/>
  <c r="BQ17" i="4"/>
  <c r="BJ17" i="4"/>
  <c r="AU17" i="4"/>
  <c r="BB17" i="4" s="1"/>
  <c r="AN17" i="4"/>
  <c r="BU17" i="4" s="1"/>
  <c r="AJ17" i="4"/>
  <c r="BQ16" i="4"/>
  <c r="BJ16" i="4"/>
  <c r="AU16" i="4"/>
  <c r="AJ16" i="4"/>
  <c r="BQ15" i="4"/>
  <c r="BU15" i="4" s="1"/>
  <c r="BJ15" i="4"/>
  <c r="BB15" i="4"/>
  <c r="AU15" i="4"/>
  <c r="AQ15" i="4"/>
  <c r="AX15" i="4" s="1"/>
  <c r="BF15" i="4" s="1"/>
  <c r="BY15" i="4" s="1"/>
  <c r="AN15" i="4"/>
  <c r="AJ15" i="4"/>
  <c r="BQ14" i="4"/>
  <c r="BJ14" i="4"/>
  <c r="AU14" i="4"/>
  <c r="BB14" i="4" s="1"/>
  <c r="AN14" i="4"/>
  <c r="BU14" i="4" s="1"/>
  <c r="AJ14" i="4"/>
  <c r="AQ14" i="4" s="1"/>
  <c r="AX14" i="4" s="1"/>
  <c r="BF14" i="4" s="1"/>
  <c r="BY14" i="4" s="1"/>
  <c r="BQ13" i="4"/>
  <c r="BJ13" i="4"/>
  <c r="AU13" i="4"/>
  <c r="AJ13" i="4"/>
  <c r="BQ12" i="4"/>
  <c r="BU12" i="4" s="1"/>
  <c r="BJ12" i="4"/>
  <c r="BB12" i="4"/>
  <c r="AU12" i="4"/>
  <c r="AQ12" i="4"/>
  <c r="AX12" i="4" s="1"/>
  <c r="AN12" i="4"/>
  <c r="AJ12" i="4"/>
  <c r="BQ11" i="4"/>
  <c r="BJ11" i="4"/>
  <c r="AU11" i="4"/>
  <c r="BB11" i="4" s="1"/>
  <c r="AN11" i="4"/>
  <c r="BU11" i="4" s="1"/>
  <c r="AJ11" i="4"/>
  <c r="BQ10" i="4"/>
  <c r="BU10" i="4" s="1"/>
  <c r="BJ10" i="4"/>
  <c r="BB10" i="4"/>
  <c r="AU10" i="4"/>
  <c r="AN10" i="4" s="1"/>
  <c r="AJ10" i="4"/>
  <c r="AQ10" i="4" s="1"/>
  <c r="AX10" i="4" s="1"/>
  <c r="BF10" i="4" s="1"/>
  <c r="BY10" i="4" s="1"/>
  <c r="BQ9" i="4"/>
  <c r="BJ9" i="4"/>
  <c r="BJ39" i="4" s="1"/>
  <c r="W43" i="4" s="1"/>
  <c r="BB9" i="4"/>
  <c r="AU9" i="4"/>
  <c r="AU39" i="4" s="1"/>
  <c r="AJ9" i="4"/>
  <c r="AJ39" i="4" s="1"/>
  <c r="BB70" i="3"/>
  <c r="BQ69" i="3"/>
  <c r="BU69" i="3" s="1"/>
  <c r="BJ69" i="3"/>
  <c r="BB69" i="3"/>
  <c r="AU69" i="3"/>
  <c r="AN69" i="3" s="1"/>
  <c r="AJ69" i="3"/>
  <c r="AQ69" i="3" s="1"/>
  <c r="AX69" i="3" s="1"/>
  <c r="BF69" i="3" s="1"/>
  <c r="BY69" i="3" s="1"/>
  <c r="BQ68" i="3"/>
  <c r="BJ68" i="3"/>
  <c r="AN68" i="3" s="1"/>
  <c r="AQ68" i="3" s="1"/>
  <c r="AX68" i="3" s="1"/>
  <c r="BF68" i="3" s="1"/>
  <c r="BB68" i="3"/>
  <c r="AU68" i="3"/>
  <c r="AJ68" i="3"/>
  <c r="BQ67" i="3"/>
  <c r="BJ67" i="3"/>
  <c r="AU67" i="3"/>
  <c r="BB67" i="3" s="1"/>
  <c r="AN67" i="3"/>
  <c r="BU67" i="3" s="1"/>
  <c r="AJ67" i="3"/>
  <c r="AQ67" i="3" s="1"/>
  <c r="AX67" i="3" s="1"/>
  <c r="BF67" i="3" s="1"/>
  <c r="BY67" i="3" s="1"/>
  <c r="BQ66" i="3"/>
  <c r="BU66" i="3" s="1"/>
  <c r="BJ66" i="3"/>
  <c r="AU66" i="3"/>
  <c r="AN66" i="3" s="1"/>
  <c r="AJ66" i="3"/>
  <c r="AQ66" i="3" s="1"/>
  <c r="AX66" i="3" s="1"/>
  <c r="BQ65" i="3"/>
  <c r="BJ65" i="3"/>
  <c r="AN65" i="3" s="1"/>
  <c r="AQ65" i="3" s="1"/>
  <c r="AX65" i="3" s="1"/>
  <c r="BF65" i="3" s="1"/>
  <c r="BB65" i="3"/>
  <c r="AU65" i="3"/>
  <c r="AJ65" i="3"/>
  <c r="BQ64" i="3"/>
  <c r="BJ64" i="3"/>
  <c r="AU64" i="3"/>
  <c r="BB64" i="3" s="1"/>
  <c r="AJ64" i="3"/>
  <c r="BU63" i="3"/>
  <c r="BQ63" i="3"/>
  <c r="BJ63" i="3"/>
  <c r="AU63" i="3"/>
  <c r="AN63" i="3" s="1"/>
  <c r="AQ63" i="3"/>
  <c r="AJ63" i="3"/>
  <c r="BQ62" i="3"/>
  <c r="BJ62" i="3"/>
  <c r="BB62" i="3"/>
  <c r="AU62" i="3"/>
  <c r="AN62" i="3"/>
  <c r="AQ62" i="3" s="1"/>
  <c r="AX62" i="3" s="1"/>
  <c r="BF62" i="3" s="1"/>
  <c r="AJ62" i="3"/>
  <c r="BQ61" i="3"/>
  <c r="BJ61" i="3"/>
  <c r="AU61" i="3"/>
  <c r="BB61" i="3" s="1"/>
  <c r="AN61" i="3"/>
  <c r="BU61" i="3" s="1"/>
  <c r="AJ61" i="3"/>
  <c r="BQ60" i="3"/>
  <c r="BU60" i="3" s="1"/>
  <c r="BJ60" i="3"/>
  <c r="BB60" i="3"/>
  <c r="AU60" i="3"/>
  <c r="AN60" i="3" s="1"/>
  <c r="AJ60" i="3"/>
  <c r="AQ60" i="3" s="1"/>
  <c r="AX60" i="3" s="1"/>
  <c r="BF60" i="3" s="1"/>
  <c r="BY60" i="3" s="1"/>
  <c r="BQ59" i="3"/>
  <c r="BJ59" i="3"/>
  <c r="AN59" i="3" s="1"/>
  <c r="AQ59" i="3" s="1"/>
  <c r="AX59" i="3" s="1"/>
  <c r="BF59" i="3" s="1"/>
  <c r="BB59" i="3"/>
  <c r="AU59" i="3"/>
  <c r="AJ59" i="3"/>
  <c r="BQ58" i="3"/>
  <c r="BJ58" i="3"/>
  <c r="AU58" i="3"/>
  <c r="BB58" i="3" s="1"/>
  <c r="AN58" i="3"/>
  <c r="BU58" i="3" s="1"/>
  <c r="AJ58" i="3"/>
  <c r="AQ58" i="3" s="1"/>
  <c r="AX58" i="3" s="1"/>
  <c r="BF58" i="3" s="1"/>
  <c r="BY58" i="3" s="1"/>
  <c r="BQ57" i="3"/>
  <c r="BU57" i="3" s="1"/>
  <c r="BJ57" i="3"/>
  <c r="AU57" i="3"/>
  <c r="AN57" i="3" s="1"/>
  <c r="AJ57" i="3"/>
  <c r="AQ57" i="3" s="1"/>
  <c r="AX57" i="3" s="1"/>
  <c r="BQ56" i="3"/>
  <c r="BJ56" i="3"/>
  <c r="AN56" i="3" s="1"/>
  <c r="AQ56" i="3" s="1"/>
  <c r="AX56" i="3" s="1"/>
  <c r="BF56" i="3" s="1"/>
  <c r="BB56" i="3"/>
  <c r="AU56" i="3"/>
  <c r="AJ56" i="3"/>
  <c r="BQ55" i="3"/>
  <c r="BJ55" i="3"/>
  <c r="AU55" i="3"/>
  <c r="BB55" i="3" s="1"/>
  <c r="AJ55" i="3"/>
  <c r="BU54" i="3"/>
  <c r="BQ54" i="3"/>
  <c r="BJ54" i="3"/>
  <c r="AU54" i="3"/>
  <c r="AN54" i="3" s="1"/>
  <c r="AQ54" i="3"/>
  <c r="AX54" i="3" s="1"/>
  <c r="AJ54" i="3"/>
  <c r="BQ53" i="3"/>
  <c r="BJ53" i="3"/>
  <c r="BB53" i="3"/>
  <c r="AU53" i="3"/>
  <c r="AN53" i="3"/>
  <c r="AQ53" i="3" s="1"/>
  <c r="AX53" i="3" s="1"/>
  <c r="BF53" i="3" s="1"/>
  <c r="AJ53" i="3"/>
  <c r="BQ52" i="3"/>
  <c r="BJ52" i="3"/>
  <c r="AU52" i="3"/>
  <c r="BB52" i="3" s="1"/>
  <c r="AN52" i="3"/>
  <c r="BU52" i="3" s="1"/>
  <c r="AJ52" i="3"/>
  <c r="BQ51" i="3"/>
  <c r="BU51" i="3" s="1"/>
  <c r="BJ51" i="3"/>
  <c r="BB51" i="3"/>
  <c r="AU51" i="3"/>
  <c r="AN51" i="3" s="1"/>
  <c r="AJ51" i="3"/>
  <c r="AQ51" i="3" s="1"/>
  <c r="AX51" i="3" s="1"/>
  <c r="BF51" i="3" s="1"/>
  <c r="BY51" i="3" s="1"/>
  <c r="BQ50" i="3"/>
  <c r="BJ50" i="3"/>
  <c r="AN50" i="3" s="1"/>
  <c r="BB50" i="3"/>
  <c r="AU50" i="3"/>
  <c r="AJ50" i="3"/>
  <c r="BB39" i="3"/>
  <c r="BQ38" i="3"/>
  <c r="BJ38" i="3"/>
  <c r="AU38" i="3"/>
  <c r="BB38" i="3" s="1"/>
  <c r="AN38" i="3"/>
  <c r="BU38" i="3" s="1"/>
  <c r="AJ38" i="3"/>
  <c r="BQ37" i="3"/>
  <c r="BU37" i="3" s="1"/>
  <c r="BJ37" i="3"/>
  <c r="BB37" i="3"/>
  <c r="AU37" i="3"/>
  <c r="AN37" i="3" s="1"/>
  <c r="AJ37" i="3"/>
  <c r="AQ37" i="3" s="1"/>
  <c r="AX37" i="3" s="1"/>
  <c r="BF37" i="3" s="1"/>
  <c r="BY37" i="3" s="1"/>
  <c r="BQ36" i="3"/>
  <c r="BJ36" i="3"/>
  <c r="AN36" i="3" s="1"/>
  <c r="AQ36" i="3" s="1"/>
  <c r="AX36" i="3" s="1"/>
  <c r="BF36" i="3" s="1"/>
  <c r="BB36" i="3"/>
  <c r="AU36" i="3"/>
  <c r="AJ36" i="3"/>
  <c r="BQ35" i="3"/>
  <c r="BJ35" i="3"/>
  <c r="AU35" i="3"/>
  <c r="BB35" i="3" s="1"/>
  <c r="AN35" i="3"/>
  <c r="BU35" i="3" s="1"/>
  <c r="AJ35" i="3"/>
  <c r="AQ35" i="3" s="1"/>
  <c r="AX35" i="3" s="1"/>
  <c r="BF35" i="3" s="1"/>
  <c r="BQ34" i="3"/>
  <c r="BU34" i="3" s="1"/>
  <c r="BJ34" i="3"/>
  <c r="AU34" i="3"/>
  <c r="AN34" i="3" s="1"/>
  <c r="AJ34" i="3"/>
  <c r="AQ34" i="3" s="1"/>
  <c r="AX34" i="3" s="1"/>
  <c r="BQ33" i="3"/>
  <c r="BJ33" i="3"/>
  <c r="AN33" i="3" s="1"/>
  <c r="AQ33" i="3" s="1"/>
  <c r="AX33" i="3" s="1"/>
  <c r="BF33" i="3" s="1"/>
  <c r="BB33" i="3"/>
  <c r="AU33" i="3"/>
  <c r="AJ33" i="3"/>
  <c r="BQ32" i="3"/>
  <c r="BJ32" i="3"/>
  <c r="AU32" i="3"/>
  <c r="BB32" i="3" s="1"/>
  <c r="AJ32" i="3"/>
  <c r="BU31" i="3"/>
  <c r="BQ31" i="3"/>
  <c r="BJ31" i="3"/>
  <c r="AU31" i="3"/>
  <c r="AN31" i="3" s="1"/>
  <c r="AQ31" i="3"/>
  <c r="AX31" i="3" s="1"/>
  <c r="AJ31" i="3"/>
  <c r="BQ30" i="3"/>
  <c r="BJ30" i="3"/>
  <c r="BB30" i="3"/>
  <c r="AU30" i="3"/>
  <c r="AN30" i="3"/>
  <c r="AQ30" i="3" s="1"/>
  <c r="AX30" i="3" s="1"/>
  <c r="BF30" i="3" s="1"/>
  <c r="AJ30" i="3"/>
  <c r="BQ29" i="3"/>
  <c r="BJ29" i="3"/>
  <c r="AU29" i="3"/>
  <c r="BB29" i="3" s="1"/>
  <c r="AN29" i="3"/>
  <c r="BU29" i="3" s="1"/>
  <c r="AJ29" i="3"/>
  <c r="BQ28" i="3"/>
  <c r="BU28" i="3" s="1"/>
  <c r="BJ28" i="3"/>
  <c r="BB28" i="3"/>
  <c r="AU28" i="3"/>
  <c r="AN28" i="3" s="1"/>
  <c r="AJ28" i="3"/>
  <c r="AQ28" i="3" s="1"/>
  <c r="AX28" i="3" s="1"/>
  <c r="BF28" i="3" s="1"/>
  <c r="BY28" i="3" s="1"/>
  <c r="BQ27" i="3"/>
  <c r="BJ27" i="3"/>
  <c r="AN27" i="3" s="1"/>
  <c r="AQ27" i="3" s="1"/>
  <c r="AX27" i="3" s="1"/>
  <c r="BF27" i="3" s="1"/>
  <c r="BB27" i="3"/>
  <c r="AU27" i="3"/>
  <c r="AJ27" i="3"/>
  <c r="BQ26" i="3"/>
  <c r="BJ26" i="3"/>
  <c r="AU26" i="3"/>
  <c r="BB26" i="3" s="1"/>
  <c r="AN26" i="3"/>
  <c r="BU26" i="3" s="1"/>
  <c r="AJ26" i="3"/>
  <c r="AQ26" i="3" s="1"/>
  <c r="AX26" i="3" s="1"/>
  <c r="BF26" i="3" s="1"/>
  <c r="BQ25" i="3"/>
  <c r="BU25" i="3" s="1"/>
  <c r="BJ25" i="3"/>
  <c r="AU25" i="3"/>
  <c r="AN25" i="3" s="1"/>
  <c r="AJ25" i="3"/>
  <c r="AQ25" i="3" s="1"/>
  <c r="AX25" i="3" s="1"/>
  <c r="BQ24" i="3"/>
  <c r="BJ24" i="3"/>
  <c r="AN24" i="3" s="1"/>
  <c r="AQ24" i="3" s="1"/>
  <c r="AX24" i="3" s="1"/>
  <c r="BF24" i="3" s="1"/>
  <c r="BB24" i="3"/>
  <c r="AU24" i="3"/>
  <c r="AJ24" i="3"/>
  <c r="BQ23" i="3"/>
  <c r="BJ23" i="3"/>
  <c r="AU23" i="3"/>
  <c r="BB23" i="3" s="1"/>
  <c r="AJ23" i="3"/>
  <c r="BU22" i="3"/>
  <c r="BQ22" i="3"/>
  <c r="BJ22" i="3"/>
  <c r="AU22" i="3"/>
  <c r="AN22" i="3" s="1"/>
  <c r="AQ22" i="3"/>
  <c r="AX22" i="3" s="1"/>
  <c r="AJ22" i="3"/>
  <c r="BQ21" i="3"/>
  <c r="BJ21" i="3"/>
  <c r="BB21" i="3"/>
  <c r="AU21" i="3"/>
  <c r="AN21" i="3" s="1"/>
  <c r="AQ21" i="3" s="1"/>
  <c r="AX21" i="3" s="1"/>
  <c r="BF21" i="3" s="1"/>
  <c r="AJ21" i="3"/>
  <c r="BQ20" i="3"/>
  <c r="BU20" i="3" s="1"/>
  <c r="BJ20" i="3"/>
  <c r="BB20" i="3"/>
  <c r="AU20" i="3"/>
  <c r="AN20" i="3"/>
  <c r="AQ20" i="3" s="1"/>
  <c r="AX20" i="3" s="1"/>
  <c r="BF20" i="3" s="1"/>
  <c r="BY20" i="3" s="1"/>
  <c r="AJ20" i="3"/>
  <c r="BQ19" i="3"/>
  <c r="BJ19" i="3"/>
  <c r="AU19" i="3"/>
  <c r="AN19" i="3" s="1"/>
  <c r="BU19" i="3" s="1"/>
  <c r="AJ19" i="3"/>
  <c r="BQ18" i="3"/>
  <c r="BJ18" i="3"/>
  <c r="BB18" i="3"/>
  <c r="AU18" i="3"/>
  <c r="AN18" i="3" s="1"/>
  <c r="AQ18" i="3" s="1"/>
  <c r="AX18" i="3" s="1"/>
  <c r="BF18" i="3" s="1"/>
  <c r="AJ18" i="3"/>
  <c r="BQ17" i="3"/>
  <c r="BU17" i="3" s="1"/>
  <c r="BJ17" i="3"/>
  <c r="BB17" i="3"/>
  <c r="AU17" i="3"/>
  <c r="AN17" i="3"/>
  <c r="AQ17" i="3" s="1"/>
  <c r="AX17" i="3" s="1"/>
  <c r="BF17" i="3" s="1"/>
  <c r="BY17" i="3" s="1"/>
  <c r="AJ17" i="3"/>
  <c r="BQ16" i="3"/>
  <c r="BJ16" i="3"/>
  <c r="AU16" i="3"/>
  <c r="AN16" i="3" s="1"/>
  <c r="BU16" i="3" s="1"/>
  <c r="AJ16" i="3"/>
  <c r="BQ15" i="3"/>
  <c r="BJ15" i="3"/>
  <c r="BB15" i="3"/>
  <c r="AU15" i="3"/>
  <c r="AN15" i="3" s="1"/>
  <c r="AQ15" i="3" s="1"/>
  <c r="AX15" i="3" s="1"/>
  <c r="BF15" i="3" s="1"/>
  <c r="AJ15" i="3"/>
  <c r="BQ14" i="3"/>
  <c r="BU14" i="3" s="1"/>
  <c r="BJ14" i="3"/>
  <c r="BB14" i="3"/>
  <c r="AU14" i="3"/>
  <c r="AN14" i="3"/>
  <c r="AQ14" i="3" s="1"/>
  <c r="AX14" i="3" s="1"/>
  <c r="BF14" i="3" s="1"/>
  <c r="BY14" i="3" s="1"/>
  <c r="AJ14" i="3"/>
  <c r="BQ13" i="3"/>
  <c r="BJ13" i="3"/>
  <c r="AU13" i="3"/>
  <c r="AN13" i="3" s="1"/>
  <c r="BU13" i="3" s="1"/>
  <c r="AJ13" i="3"/>
  <c r="BQ12" i="3"/>
  <c r="BJ12" i="3"/>
  <c r="BB12" i="3"/>
  <c r="AU12" i="3"/>
  <c r="AN12" i="3" s="1"/>
  <c r="AQ12" i="3" s="1"/>
  <c r="AX12" i="3" s="1"/>
  <c r="BF12" i="3" s="1"/>
  <c r="AJ12" i="3"/>
  <c r="BQ11" i="3"/>
  <c r="BU11" i="3" s="1"/>
  <c r="BJ11" i="3"/>
  <c r="BB11" i="3"/>
  <c r="AU11" i="3"/>
  <c r="AN11" i="3"/>
  <c r="AQ11" i="3" s="1"/>
  <c r="AX11" i="3" s="1"/>
  <c r="BF11" i="3" s="1"/>
  <c r="BY11" i="3" s="1"/>
  <c r="AJ11" i="3"/>
  <c r="BQ10" i="3"/>
  <c r="BJ10" i="3"/>
  <c r="BJ39" i="3" s="1"/>
  <c r="AU10" i="3"/>
  <c r="BB10" i="3" s="1"/>
  <c r="AJ10" i="3"/>
  <c r="BQ9" i="3"/>
  <c r="BQ39" i="3" s="1"/>
  <c r="BJ9" i="3"/>
  <c r="BB9" i="3"/>
  <c r="AU9" i="3"/>
  <c r="AN9" i="3" s="1"/>
  <c r="AQ9" i="3" s="1"/>
  <c r="AX9" i="3" s="1"/>
  <c r="BF9" i="3" s="1"/>
  <c r="AJ9" i="3"/>
  <c r="BY38" i="1"/>
  <c r="BV38" i="1"/>
  <c r="CE38" i="1" s="1"/>
  <c r="BI38" i="1"/>
  <c r="BL38" i="1" s="1"/>
  <c r="AK38" i="1"/>
  <c r="BY37" i="1"/>
  <c r="BV37" i="1"/>
  <c r="CE37" i="1" s="1"/>
  <c r="BI37" i="1"/>
  <c r="BR37" i="1" s="1"/>
  <c r="AK37" i="1"/>
  <c r="BY36" i="1"/>
  <c r="BV36" i="1"/>
  <c r="CB36" i="1" s="1"/>
  <c r="BI36" i="1"/>
  <c r="BR36" i="1" s="1"/>
  <c r="AK36" i="1"/>
  <c r="BY35" i="1"/>
  <c r="BV35" i="1"/>
  <c r="CE35" i="1" s="1"/>
  <c r="BI35" i="1"/>
  <c r="BR35" i="1" s="1"/>
  <c r="AK35" i="1"/>
  <c r="BY34" i="1"/>
  <c r="BV34" i="1"/>
  <c r="CE34" i="1" s="1"/>
  <c r="BO34" i="1"/>
  <c r="BI34" i="1"/>
  <c r="BR34" i="1" s="1"/>
  <c r="AK34" i="1"/>
  <c r="BY33" i="1"/>
  <c r="BV33" i="1"/>
  <c r="CB33" i="1" s="1"/>
  <c r="BI33" i="1"/>
  <c r="BR33" i="1" s="1"/>
  <c r="AK33" i="1"/>
  <c r="BY32" i="1"/>
  <c r="BV32" i="1"/>
  <c r="CE32" i="1" s="1"/>
  <c r="BR32" i="1"/>
  <c r="BO32" i="1"/>
  <c r="BI32" i="1"/>
  <c r="BL32" i="1" s="1"/>
  <c r="AK32" i="1"/>
  <c r="BY31" i="1"/>
  <c r="BV31" i="1"/>
  <c r="CE31" i="1" s="1"/>
  <c r="BI31" i="1"/>
  <c r="BR31" i="1" s="1"/>
  <c r="AK31" i="1"/>
  <c r="BY30" i="1"/>
  <c r="BV30" i="1"/>
  <c r="CB30" i="1" s="1"/>
  <c r="BI30" i="1"/>
  <c r="BR30" i="1" s="1"/>
  <c r="AK30" i="1"/>
  <c r="BY29" i="1"/>
  <c r="BV29" i="1"/>
  <c r="CE29" i="1" s="1"/>
  <c r="BI29" i="1"/>
  <c r="BL29" i="1" s="1"/>
  <c r="AK29" i="1"/>
  <c r="BY28" i="1"/>
  <c r="BV28" i="1"/>
  <c r="CE28" i="1" s="1"/>
  <c r="BI28" i="1"/>
  <c r="BR28" i="1" s="1"/>
  <c r="AK28" i="1"/>
  <c r="BY27" i="1"/>
  <c r="BV27" i="1"/>
  <c r="CB27" i="1" s="1"/>
  <c r="BI27" i="1"/>
  <c r="BL27" i="1" s="1"/>
  <c r="AK27" i="1"/>
  <c r="BY26" i="1"/>
  <c r="BV26" i="1"/>
  <c r="CE26" i="1" s="1"/>
  <c r="BI26" i="1"/>
  <c r="BR26" i="1" s="1"/>
  <c r="AK26" i="1"/>
  <c r="BY25" i="1"/>
  <c r="BV25" i="1"/>
  <c r="CE25" i="1" s="1"/>
  <c r="BI25" i="1"/>
  <c r="BR25" i="1" s="1"/>
  <c r="AK25" i="1"/>
  <c r="BY24" i="1"/>
  <c r="BV24" i="1"/>
  <c r="CB24" i="1" s="1"/>
  <c r="BI24" i="1"/>
  <c r="BL24" i="1" s="1"/>
  <c r="AK24" i="1"/>
  <c r="BY23" i="1"/>
  <c r="BV23" i="1"/>
  <c r="CE23" i="1" s="1"/>
  <c r="BI23" i="1"/>
  <c r="BR23" i="1" s="1"/>
  <c r="AK23" i="1"/>
  <c r="BY22" i="1"/>
  <c r="BV22" i="1"/>
  <c r="CE22" i="1" s="1"/>
  <c r="BI22" i="1"/>
  <c r="BR22" i="1" s="1"/>
  <c r="AK22" i="1"/>
  <c r="BY21" i="1"/>
  <c r="BV21" i="1"/>
  <c r="CB21" i="1" s="1"/>
  <c r="BI21" i="1"/>
  <c r="BR21" i="1" s="1"/>
  <c r="AK21" i="1"/>
  <c r="BY20" i="1"/>
  <c r="BV20" i="1"/>
  <c r="CE20" i="1" s="1"/>
  <c r="BI20" i="1"/>
  <c r="BL20" i="1" s="1"/>
  <c r="AK20" i="1"/>
  <c r="BY19" i="1"/>
  <c r="BV19" i="1"/>
  <c r="CE19" i="1" s="1"/>
  <c r="BI19" i="1"/>
  <c r="BR19" i="1" s="1"/>
  <c r="AK19" i="1"/>
  <c r="BO25" i="1" l="1"/>
  <c r="BL28" i="1"/>
  <c r="BO38" i="1"/>
  <c r="CB38" i="1"/>
  <c r="CH38" i="1" s="1"/>
  <c r="BL34" i="1"/>
  <c r="BO28" i="1"/>
  <c r="BO29" i="1"/>
  <c r="BO31" i="1"/>
  <c r="BL25" i="1"/>
  <c r="CB35" i="1"/>
  <c r="BO26" i="1"/>
  <c r="CB32" i="1"/>
  <c r="CH32" i="1" s="1"/>
  <c r="AE32" i="1" s="1"/>
  <c r="CB26" i="1"/>
  <c r="CH26" i="1" s="1"/>
  <c r="BL37" i="1"/>
  <c r="BL31" i="1"/>
  <c r="BO35" i="1"/>
  <c r="BO37" i="1"/>
  <c r="CB29" i="1"/>
  <c r="CH29" i="1" s="1"/>
  <c r="AK39" i="1"/>
  <c r="CB23" i="1"/>
  <c r="BO22" i="1"/>
  <c r="BO20" i="1"/>
  <c r="CB20" i="1"/>
  <c r="CH20" i="1" s="1"/>
  <c r="BO23" i="1"/>
  <c r="BL22" i="1"/>
  <c r="BL19" i="1"/>
  <c r="BO19" i="1"/>
  <c r="BU12" i="3"/>
  <c r="BF32" i="4"/>
  <c r="BY32" i="4" s="1"/>
  <c r="BY12" i="3"/>
  <c r="BY15" i="3"/>
  <c r="BU15" i="3"/>
  <c r="BU18" i="3"/>
  <c r="BY18" i="3" s="1"/>
  <c r="CH23" i="1"/>
  <c r="CH35" i="1"/>
  <c r="AQ13" i="3"/>
  <c r="AX13" i="3" s="1"/>
  <c r="AQ16" i="3"/>
  <c r="AX16" i="3" s="1"/>
  <c r="AQ19" i="3"/>
  <c r="AX19" i="3" s="1"/>
  <c r="BY26" i="3"/>
  <c r="BY35" i="3"/>
  <c r="AQ50" i="3"/>
  <c r="AX50" i="3" s="1"/>
  <c r="BF50" i="3" s="1"/>
  <c r="BR20" i="1"/>
  <c r="BL21" i="1"/>
  <c r="CE21" i="1"/>
  <c r="CH21" i="1" s="1"/>
  <c r="CE24" i="1"/>
  <c r="CH24" i="1" s="1"/>
  <c r="CE27" i="1"/>
  <c r="CH27" i="1" s="1"/>
  <c r="BR29" i="1"/>
  <c r="BL30" i="1"/>
  <c r="CE30" i="1"/>
  <c r="CH30" i="1" s="1"/>
  <c r="BL33" i="1"/>
  <c r="CE33" i="1"/>
  <c r="CH33" i="1" s="1"/>
  <c r="BL36" i="1"/>
  <c r="CE36" i="1"/>
  <c r="CH36" i="1" s="1"/>
  <c r="BR38" i="1"/>
  <c r="AJ39" i="3"/>
  <c r="AN10" i="3"/>
  <c r="BU10" i="3" s="1"/>
  <c r="CB19" i="1"/>
  <c r="CH19" i="1" s="1"/>
  <c r="BO21" i="1"/>
  <c r="CB22" i="1"/>
  <c r="CH22" i="1" s="1"/>
  <c r="BL23" i="1"/>
  <c r="BO24" i="1"/>
  <c r="CB25" i="1"/>
  <c r="CH25" i="1" s="1"/>
  <c r="BL26" i="1"/>
  <c r="BO27" i="1"/>
  <c r="CB28" i="1"/>
  <c r="CH28" i="1" s="1"/>
  <c r="BO30" i="1"/>
  <c r="CB31" i="1"/>
  <c r="CH31" i="1" s="1"/>
  <c r="BO33" i="1"/>
  <c r="CB34" i="1"/>
  <c r="CH34" i="1" s="1"/>
  <c r="AE34" i="1" s="1"/>
  <c r="BL35" i="1"/>
  <c r="BO36" i="1"/>
  <c r="CB37" i="1"/>
  <c r="CH37" i="1" s="1"/>
  <c r="BB13" i="3"/>
  <c r="BB16" i="3"/>
  <c r="BB19" i="3"/>
  <c r="BB22" i="3"/>
  <c r="BF22" i="3" s="1"/>
  <c r="BY22" i="3" s="1"/>
  <c r="AN23" i="3"/>
  <c r="BU23" i="3" s="1"/>
  <c r="BU24" i="3"/>
  <c r="BY24" i="3" s="1"/>
  <c r="AQ29" i="3"/>
  <c r="AX29" i="3" s="1"/>
  <c r="BF29" i="3" s="1"/>
  <c r="BY29" i="3" s="1"/>
  <c r="BB31" i="3"/>
  <c r="BF31" i="3" s="1"/>
  <c r="BY31" i="3" s="1"/>
  <c r="AN32" i="3"/>
  <c r="BU32" i="3" s="1"/>
  <c r="BU33" i="3"/>
  <c r="BY33" i="3" s="1"/>
  <c r="AQ38" i="3"/>
  <c r="AX38" i="3" s="1"/>
  <c r="BF38" i="3" s="1"/>
  <c r="BY38" i="3" s="1"/>
  <c r="AN39" i="3"/>
  <c r="AQ52" i="3"/>
  <c r="AX52" i="3" s="1"/>
  <c r="BF52" i="3" s="1"/>
  <c r="BY52" i="3" s="1"/>
  <c r="BB54" i="3"/>
  <c r="BF54" i="3" s="1"/>
  <c r="BY54" i="3" s="1"/>
  <c r="AN55" i="3"/>
  <c r="BU55" i="3" s="1"/>
  <c r="BU56" i="3"/>
  <c r="BY56" i="3" s="1"/>
  <c r="AQ61" i="3"/>
  <c r="AX61" i="3" s="1"/>
  <c r="BF61" i="3" s="1"/>
  <c r="BY61" i="3" s="1"/>
  <c r="BB63" i="3"/>
  <c r="AN64" i="3"/>
  <c r="BU64" i="3" s="1"/>
  <c r="BU70" i="3" s="1"/>
  <c r="BU65" i="3"/>
  <c r="BY65" i="3" s="1"/>
  <c r="AJ70" i="3"/>
  <c r="BJ70" i="3"/>
  <c r="AQ11" i="4"/>
  <c r="AX11" i="4" s="1"/>
  <c r="BF11" i="4" s="1"/>
  <c r="BY11" i="4" s="1"/>
  <c r="AQ17" i="4"/>
  <c r="AX17" i="4" s="1"/>
  <c r="BF17" i="4" s="1"/>
  <c r="BY17" i="4" s="1"/>
  <c r="BF18" i="4"/>
  <c r="BY18" i="4" s="1"/>
  <c r="AN19" i="4"/>
  <c r="BU19" i="4" s="1"/>
  <c r="BB19" i="4"/>
  <c r="BU20" i="4"/>
  <c r="BY20" i="4" s="1"/>
  <c r="AQ26" i="4"/>
  <c r="AX26" i="4" s="1"/>
  <c r="BF26" i="4" s="1"/>
  <c r="BY26" i="4" s="1"/>
  <c r="BF27" i="4"/>
  <c r="BY27" i="4" s="1"/>
  <c r="AN28" i="4"/>
  <c r="BU28" i="4" s="1"/>
  <c r="BB28" i="4"/>
  <c r="AQ35" i="4"/>
  <c r="AX35" i="4" s="1"/>
  <c r="BF35" i="4" s="1"/>
  <c r="BY35" i="4" s="1"/>
  <c r="BF36" i="4"/>
  <c r="BY36" i="4" s="1"/>
  <c r="AN37" i="4"/>
  <c r="BU37" i="4" s="1"/>
  <c r="BB37" i="4"/>
  <c r="BU50" i="4"/>
  <c r="BQ70" i="4"/>
  <c r="AQ55" i="4"/>
  <c r="AX55" i="4" s="1"/>
  <c r="BF55" i="4" s="1"/>
  <c r="BY55" i="4" s="1"/>
  <c r="BY56" i="4"/>
  <c r="BF58" i="4"/>
  <c r="BY58" i="4" s="1"/>
  <c r="AQ60" i="4"/>
  <c r="AX60" i="4" s="1"/>
  <c r="BY12" i="5"/>
  <c r="AQ20" i="5"/>
  <c r="AX20" i="5" s="1"/>
  <c r="BF20" i="5" s="1"/>
  <c r="AX32" i="5"/>
  <c r="AQ39" i="6"/>
  <c r="AX32" i="6"/>
  <c r="BU21" i="3"/>
  <c r="BY21" i="3" s="1"/>
  <c r="BU30" i="3"/>
  <c r="BY30" i="3" s="1"/>
  <c r="BU53" i="3"/>
  <c r="BY53" i="3" s="1"/>
  <c r="BU62" i="3"/>
  <c r="BY62" i="3" s="1"/>
  <c r="AX63" i="3"/>
  <c r="AN16" i="4"/>
  <c r="BU16" i="4" s="1"/>
  <c r="BB16" i="4"/>
  <c r="AN25" i="4"/>
  <c r="BU25" i="4" s="1"/>
  <c r="BB25" i="4"/>
  <c r="AN34" i="4"/>
  <c r="BU34" i="4" s="1"/>
  <c r="BB34" i="4"/>
  <c r="AN54" i="4"/>
  <c r="BU54" i="4" s="1"/>
  <c r="BB54" i="4"/>
  <c r="BB11" i="5"/>
  <c r="AQ11" i="5"/>
  <c r="AX11" i="5" s="1"/>
  <c r="BR24" i="1"/>
  <c r="BR27" i="1"/>
  <c r="AU39" i="3"/>
  <c r="BU9" i="3"/>
  <c r="BY9" i="3" s="1"/>
  <c r="AQ23" i="3"/>
  <c r="AX23" i="3" s="1"/>
  <c r="BF23" i="3" s="1"/>
  <c r="BY23" i="3" s="1"/>
  <c r="BB25" i="3"/>
  <c r="BF25" i="3" s="1"/>
  <c r="BY25" i="3" s="1"/>
  <c r="BU27" i="3"/>
  <c r="BY27" i="3" s="1"/>
  <c r="AQ32" i="3"/>
  <c r="BB34" i="3"/>
  <c r="BF34" i="3" s="1"/>
  <c r="BY34" i="3" s="1"/>
  <c r="BU36" i="3"/>
  <c r="BY36" i="3" s="1"/>
  <c r="BQ70" i="3"/>
  <c r="BU50" i="3"/>
  <c r="AQ55" i="3"/>
  <c r="AX55" i="3" s="1"/>
  <c r="BF55" i="3" s="1"/>
  <c r="BY55" i="3" s="1"/>
  <c r="BB57" i="3"/>
  <c r="BF57" i="3" s="1"/>
  <c r="BY57" i="3" s="1"/>
  <c r="BU59" i="3"/>
  <c r="BY59" i="3" s="1"/>
  <c r="AQ64" i="3"/>
  <c r="AX64" i="3" s="1"/>
  <c r="BF64" i="3" s="1"/>
  <c r="BY64" i="3" s="1"/>
  <c r="BB66" i="3"/>
  <c r="BF66" i="3" s="1"/>
  <c r="BY66" i="3" s="1"/>
  <c r="BU68" i="3"/>
  <c r="BY68" i="3" s="1"/>
  <c r="AU70" i="3"/>
  <c r="AN9" i="4"/>
  <c r="AQ9" i="4" s="1"/>
  <c r="AX9" i="4" s="1"/>
  <c r="BF9" i="4" s="1"/>
  <c r="BU9" i="4"/>
  <c r="BF12" i="4"/>
  <c r="BY12" i="4" s="1"/>
  <c r="AN13" i="4"/>
  <c r="BU13" i="4" s="1"/>
  <c r="BB13" i="4"/>
  <c r="AQ19" i="4"/>
  <c r="AX19" i="4" s="1"/>
  <c r="BF19" i="4" s="1"/>
  <c r="BY19" i="4" s="1"/>
  <c r="BF21" i="4"/>
  <c r="BY21" i="4" s="1"/>
  <c r="AN22" i="4"/>
  <c r="BU22" i="4" s="1"/>
  <c r="BB22" i="4"/>
  <c r="AQ28" i="4"/>
  <c r="AX28" i="4" s="1"/>
  <c r="BF28" i="4" s="1"/>
  <c r="BY28" i="4" s="1"/>
  <c r="BF30" i="4"/>
  <c r="BY30" i="4" s="1"/>
  <c r="AN31" i="4"/>
  <c r="BU31" i="4" s="1"/>
  <c r="BB31" i="4"/>
  <c r="BU39" i="4"/>
  <c r="AQ37" i="4"/>
  <c r="AX37" i="4" s="1"/>
  <c r="BF37" i="4" s="1"/>
  <c r="BY37" i="4" s="1"/>
  <c r="BQ39" i="4"/>
  <c r="BF50" i="4"/>
  <c r="BJ70" i="4"/>
  <c r="W74" i="4" s="1"/>
  <c r="AN51" i="4"/>
  <c r="BB51" i="4"/>
  <c r="BF57" i="4"/>
  <c r="BY57" i="4" s="1"/>
  <c r="BB10" i="5"/>
  <c r="BU10" i="5"/>
  <c r="BY21" i="5"/>
  <c r="BY53" i="5"/>
  <c r="BB57" i="4"/>
  <c r="BB60" i="4"/>
  <c r="AQ63" i="4"/>
  <c r="AN66" i="4"/>
  <c r="BU66" i="4" s="1"/>
  <c r="BU67" i="4"/>
  <c r="BY67" i="4" s="1"/>
  <c r="AQ68" i="4"/>
  <c r="AX68" i="4" s="1"/>
  <c r="AQ9" i="5"/>
  <c r="AX9" i="5" s="1"/>
  <c r="BF9" i="5" s="1"/>
  <c r="BU9" i="5"/>
  <c r="AQ13" i="5"/>
  <c r="AX13" i="5" s="1"/>
  <c r="BF13" i="5" s="1"/>
  <c r="BY13" i="5" s="1"/>
  <c r="AN16" i="5"/>
  <c r="BU16" i="5" s="1"/>
  <c r="BU17" i="5"/>
  <c r="BY17" i="5" s="1"/>
  <c r="AQ18" i="5"/>
  <c r="AX18" i="5" s="1"/>
  <c r="AQ22" i="5"/>
  <c r="AX22" i="5" s="1"/>
  <c r="BF22" i="5" s="1"/>
  <c r="BY22" i="5" s="1"/>
  <c r="AN25" i="5"/>
  <c r="BU25" i="5" s="1"/>
  <c r="BU26" i="5"/>
  <c r="BY26" i="5" s="1"/>
  <c r="AQ27" i="5"/>
  <c r="AX27" i="5" s="1"/>
  <c r="AQ31" i="5"/>
  <c r="AX31" i="5" s="1"/>
  <c r="BF31" i="5" s="1"/>
  <c r="BY31" i="5" s="1"/>
  <c r="AN34" i="5"/>
  <c r="BU34" i="5" s="1"/>
  <c r="BU35" i="5"/>
  <c r="BY35" i="5" s="1"/>
  <c r="AQ36" i="5"/>
  <c r="AX36" i="5" s="1"/>
  <c r="AU39" i="5"/>
  <c r="AQ54" i="5"/>
  <c r="AX54" i="5" s="1"/>
  <c r="BF54" i="5" s="1"/>
  <c r="BY54" i="5" s="1"/>
  <c r="AN57" i="5"/>
  <c r="BU57" i="5" s="1"/>
  <c r="BU58" i="5"/>
  <c r="BY58" i="5" s="1"/>
  <c r="AQ59" i="5"/>
  <c r="AX59" i="5" s="1"/>
  <c r="AQ63" i="5"/>
  <c r="AN66" i="5"/>
  <c r="BU66" i="5" s="1"/>
  <c r="BU67" i="5"/>
  <c r="BY67" i="5" s="1"/>
  <c r="AN69" i="5"/>
  <c r="BU69" i="5" s="1"/>
  <c r="BB69" i="5"/>
  <c r="AU39" i="6"/>
  <c r="BQ39" i="6"/>
  <c r="AN13" i="6"/>
  <c r="BU13" i="6" s="1"/>
  <c r="BB13" i="6"/>
  <c r="BU15" i="6"/>
  <c r="BY15" i="6" s="1"/>
  <c r="BU20" i="6"/>
  <c r="AN22" i="6"/>
  <c r="BU22" i="6" s="1"/>
  <c r="BB22" i="6"/>
  <c r="BU24" i="6"/>
  <c r="BY24" i="6" s="1"/>
  <c r="BU29" i="6"/>
  <c r="BY29" i="6" s="1"/>
  <c r="AN31" i="6"/>
  <c r="BU31" i="6" s="1"/>
  <c r="BB31" i="6"/>
  <c r="BU33" i="6"/>
  <c r="BY33" i="6" s="1"/>
  <c r="BY35" i="6"/>
  <c r="BY36" i="6"/>
  <c r="BU36" i="6"/>
  <c r="BY38" i="6"/>
  <c r="AY39" i="8"/>
  <c r="BU64" i="4"/>
  <c r="BY64" i="4" s="1"/>
  <c r="AQ10" i="5"/>
  <c r="AX10" i="5" s="1"/>
  <c r="BF10" i="5" s="1"/>
  <c r="BY10" i="5" s="1"/>
  <c r="BU14" i="5"/>
  <c r="BY14" i="5" s="1"/>
  <c r="BU23" i="5"/>
  <c r="BY23" i="5" s="1"/>
  <c r="BU32" i="5"/>
  <c r="AJ39" i="5"/>
  <c r="AU70" i="5"/>
  <c r="AN50" i="5"/>
  <c r="BU55" i="5"/>
  <c r="BY55" i="5" s="1"/>
  <c r="BU64" i="5"/>
  <c r="BY64" i="5" s="1"/>
  <c r="BU68" i="5"/>
  <c r="BY68" i="5" s="1"/>
  <c r="BU12" i="6"/>
  <c r="BY12" i="6" s="1"/>
  <c r="BU17" i="6"/>
  <c r="BY17" i="6" s="1"/>
  <c r="AN19" i="6"/>
  <c r="BU19" i="6" s="1"/>
  <c r="BB19" i="6"/>
  <c r="AQ20" i="6"/>
  <c r="AX20" i="6" s="1"/>
  <c r="BF20" i="6" s="1"/>
  <c r="BY20" i="6" s="1"/>
  <c r="BU21" i="6"/>
  <c r="BY21" i="6" s="1"/>
  <c r="BU26" i="6"/>
  <c r="BY26" i="6" s="1"/>
  <c r="AN28" i="6"/>
  <c r="BU28" i="6" s="1"/>
  <c r="BB28" i="6"/>
  <c r="BU30" i="6"/>
  <c r="BY30" i="6" s="1"/>
  <c r="BU53" i="6"/>
  <c r="BY53" i="6" s="1"/>
  <c r="BY56" i="6"/>
  <c r="BU56" i="6"/>
  <c r="BU59" i="6"/>
  <c r="BY59" i="6" s="1"/>
  <c r="BU62" i="6"/>
  <c r="BY62" i="6" s="1"/>
  <c r="BY65" i="6"/>
  <c r="BU65" i="6"/>
  <c r="BU70" i="6" s="1"/>
  <c r="BU68" i="6"/>
  <c r="BY68" i="6" s="1"/>
  <c r="AY34" i="8"/>
  <c r="AQ39" i="8"/>
  <c r="AJ70" i="4"/>
  <c r="AU70" i="4"/>
  <c r="AQ66" i="4"/>
  <c r="AX66" i="4" s="1"/>
  <c r="BF66" i="4" s="1"/>
  <c r="BY66" i="4" s="1"/>
  <c r="BB68" i="4"/>
  <c r="AN69" i="4"/>
  <c r="BU69" i="4" s="1"/>
  <c r="BU11" i="5"/>
  <c r="AQ16" i="5"/>
  <c r="AX16" i="5" s="1"/>
  <c r="BF16" i="5" s="1"/>
  <c r="BY16" i="5" s="1"/>
  <c r="BB18" i="5"/>
  <c r="AN19" i="5"/>
  <c r="BU19" i="5" s="1"/>
  <c r="BU20" i="5"/>
  <c r="AQ25" i="5"/>
  <c r="AX25" i="5" s="1"/>
  <c r="BF25" i="5" s="1"/>
  <c r="BY25" i="5" s="1"/>
  <c r="BB27" i="5"/>
  <c r="AN28" i="5"/>
  <c r="BU28" i="5" s="1"/>
  <c r="BU29" i="5"/>
  <c r="BY29" i="5" s="1"/>
  <c r="AQ34" i="5"/>
  <c r="AX34" i="5" s="1"/>
  <c r="BF34" i="5" s="1"/>
  <c r="BY34" i="5" s="1"/>
  <c r="BB36" i="5"/>
  <c r="AN37" i="5"/>
  <c r="BU37" i="5" s="1"/>
  <c r="BU38" i="5"/>
  <c r="BY38" i="5" s="1"/>
  <c r="AJ70" i="5"/>
  <c r="BB50" i="5"/>
  <c r="BQ70" i="5"/>
  <c r="AN51" i="5"/>
  <c r="BU51" i="5" s="1"/>
  <c r="BU52" i="5"/>
  <c r="BY52" i="5" s="1"/>
  <c r="AQ57" i="5"/>
  <c r="AX57" i="5" s="1"/>
  <c r="BF57" i="5" s="1"/>
  <c r="BY57" i="5" s="1"/>
  <c r="BB59" i="5"/>
  <c r="AN60" i="5"/>
  <c r="BU60" i="5" s="1"/>
  <c r="BU61" i="5"/>
  <c r="BY61" i="5" s="1"/>
  <c r="AQ66" i="5"/>
  <c r="AX66" i="5" s="1"/>
  <c r="BF66" i="5" s="1"/>
  <c r="BY66" i="5" s="1"/>
  <c r="AQ69" i="5"/>
  <c r="AX69" i="5" s="1"/>
  <c r="BF69" i="5" s="1"/>
  <c r="BY69" i="5" s="1"/>
  <c r="BJ39" i="6"/>
  <c r="BB11" i="6"/>
  <c r="AQ11" i="6"/>
  <c r="AX11" i="6" s="1"/>
  <c r="AQ13" i="6"/>
  <c r="AX13" i="6" s="1"/>
  <c r="BF13" i="6" s="1"/>
  <c r="BY13" i="6" s="1"/>
  <c r="BU14" i="6"/>
  <c r="BY14" i="6" s="1"/>
  <c r="AN16" i="6"/>
  <c r="BU16" i="6" s="1"/>
  <c r="BB16" i="6"/>
  <c r="BU18" i="6"/>
  <c r="BY18" i="6" s="1"/>
  <c r="AQ22" i="6"/>
  <c r="AX22" i="6" s="1"/>
  <c r="BF22" i="6" s="1"/>
  <c r="BY22" i="6" s="1"/>
  <c r="BU23" i="6"/>
  <c r="BY23" i="6" s="1"/>
  <c r="AN25" i="6"/>
  <c r="BU25" i="6" s="1"/>
  <c r="BB25" i="6"/>
  <c r="BU27" i="6"/>
  <c r="BY27" i="6" s="1"/>
  <c r="AQ31" i="6"/>
  <c r="AX31" i="6" s="1"/>
  <c r="BF31" i="6" s="1"/>
  <c r="BY31" i="6" s="1"/>
  <c r="BU32" i="6"/>
  <c r="BU39" i="6" s="1"/>
  <c r="AQ51" i="6"/>
  <c r="AX51" i="6" s="1"/>
  <c r="AQ54" i="6"/>
  <c r="AX54" i="6" s="1"/>
  <c r="BF54" i="6" s="1"/>
  <c r="BY54" i="6" s="1"/>
  <c r="AQ57" i="6"/>
  <c r="AX57" i="6" s="1"/>
  <c r="AQ60" i="6"/>
  <c r="AX60" i="6" s="1"/>
  <c r="AQ63" i="6"/>
  <c r="AQ66" i="6"/>
  <c r="AX66" i="6" s="1"/>
  <c r="AQ69" i="6"/>
  <c r="AX69" i="6" s="1"/>
  <c r="E43" i="8"/>
  <c r="AH43" i="8" s="1"/>
  <c r="W43" i="8"/>
  <c r="AN9" i="6"/>
  <c r="BB34" i="6"/>
  <c r="BF34" i="6" s="1"/>
  <c r="BY34" i="6" s="1"/>
  <c r="BB37" i="6"/>
  <c r="BF37" i="6" s="1"/>
  <c r="BY37" i="6" s="1"/>
  <c r="AN50" i="6"/>
  <c r="BB51" i="6"/>
  <c r="BB54" i="6"/>
  <c r="BB57" i="6"/>
  <c r="BB60" i="6"/>
  <c r="BB63" i="6"/>
  <c r="BB66" i="6"/>
  <c r="BB69" i="6"/>
  <c r="BC63" i="8"/>
  <c r="AN39" i="9"/>
  <c r="AY23" i="9"/>
  <c r="AY28" i="9"/>
  <c r="AQ39" i="9"/>
  <c r="AY37" i="9"/>
  <c r="AY51" i="9"/>
  <c r="AY55" i="9"/>
  <c r="AQ70" i="9"/>
  <c r="AY63" i="9"/>
  <c r="BB20" i="10"/>
  <c r="BI20" i="10"/>
  <c r="BM20" i="10" s="1"/>
  <c r="BB23" i="10"/>
  <c r="BI23" i="10" s="1"/>
  <c r="BM23" i="10" s="1"/>
  <c r="BB11" i="11"/>
  <c r="BI11" i="11"/>
  <c r="BB17" i="11"/>
  <c r="BI17" i="11"/>
  <c r="AQ70" i="8"/>
  <c r="W74" i="9"/>
  <c r="E74" i="9"/>
  <c r="AH74" i="9"/>
  <c r="BB14" i="10"/>
  <c r="BI14" i="10" s="1"/>
  <c r="BM14" i="10" s="1"/>
  <c r="BB26" i="10"/>
  <c r="BI26" i="10"/>
  <c r="BM26" i="10" s="1"/>
  <c r="BB28" i="10"/>
  <c r="BI28" i="10" s="1"/>
  <c r="BM28" i="10" s="1"/>
  <c r="BB32" i="10"/>
  <c r="BI32" i="10"/>
  <c r="BB37" i="10"/>
  <c r="BI37" i="10" s="1"/>
  <c r="BM37" i="10" s="1"/>
  <c r="BU50" i="6"/>
  <c r="AJ39" i="8"/>
  <c r="AQ50" i="8"/>
  <c r="AU50" i="8" s="1"/>
  <c r="BC50" i="8" s="1"/>
  <c r="BC70" i="8" s="1"/>
  <c r="I74" i="8" s="1"/>
  <c r="AL74" i="8" s="1"/>
  <c r="AJ39" i="9"/>
  <c r="AQ9" i="9"/>
  <c r="AY9" i="9" s="1"/>
  <c r="AY12" i="9"/>
  <c r="AY15" i="9"/>
  <c r="AY18" i="9"/>
  <c r="AY21" i="9"/>
  <c r="AY26" i="9"/>
  <c r="AY35" i="9"/>
  <c r="BB9" i="10"/>
  <c r="BI9" i="10"/>
  <c r="BB17" i="10"/>
  <c r="BI17" i="10" s="1"/>
  <c r="BM17" i="10" s="1"/>
  <c r="BB19" i="10"/>
  <c r="BI19" i="10" s="1"/>
  <c r="BM19" i="10" s="1"/>
  <c r="BB29" i="10"/>
  <c r="BI29" i="10"/>
  <c r="BM29" i="10" s="1"/>
  <c r="BB35" i="10"/>
  <c r="BI35" i="10"/>
  <c r="BM35" i="10" s="1"/>
  <c r="BB38" i="10"/>
  <c r="BI38" i="10"/>
  <c r="BM11" i="11"/>
  <c r="BB14" i="11"/>
  <c r="BI14" i="11"/>
  <c r="BM17" i="11"/>
  <c r="AY32" i="9"/>
  <c r="AQ50" i="9"/>
  <c r="AY50" i="9" s="1"/>
  <c r="AY70" i="9" s="1"/>
  <c r="V10" i="10"/>
  <c r="AY10" i="10" s="1"/>
  <c r="Y11" i="10"/>
  <c r="Y13" i="10"/>
  <c r="AY15" i="10"/>
  <c r="V15" i="10"/>
  <c r="Y16" i="10"/>
  <c r="V24" i="10"/>
  <c r="Y25" i="10"/>
  <c r="V33" i="10"/>
  <c r="BM38" i="10"/>
  <c r="V9" i="11"/>
  <c r="V15" i="11"/>
  <c r="S20" i="11"/>
  <c r="V20" i="11"/>
  <c r="BB21" i="11"/>
  <c r="BI21" i="11" s="1"/>
  <c r="BM21" i="11" s="1"/>
  <c r="BI30" i="11"/>
  <c r="BM30" i="11" s="1"/>
  <c r="BB30" i="11"/>
  <c r="BB14" i="12"/>
  <c r="BI14" i="12" s="1"/>
  <c r="BM14" i="12" s="1"/>
  <c r="BB17" i="12"/>
  <c r="BI17" i="12" s="1"/>
  <c r="BM17" i="12" s="1"/>
  <c r="BM9" i="10"/>
  <c r="V18" i="10"/>
  <c r="AY18" i="10" s="1"/>
  <c r="V27" i="10"/>
  <c r="V31" i="10"/>
  <c r="BM32" i="10"/>
  <c r="S33" i="10"/>
  <c r="V36" i="10"/>
  <c r="BE39" i="10"/>
  <c r="S9" i="11"/>
  <c r="V12" i="11"/>
  <c r="BM14" i="11"/>
  <c r="S15" i="11"/>
  <c r="AY15" i="11" s="1"/>
  <c r="V18" i="11"/>
  <c r="AY19" i="11"/>
  <c r="V19" i="11"/>
  <c r="Y19" i="11"/>
  <c r="Y20" i="11"/>
  <c r="AY20" i="11" s="1"/>
  <c r="AY24" i="11"/>
  <c r="BE39" i="11"/>
  <c r="AY33" i="11"/>
  <c r="S12" i="12"/>
  <c r="AY12" i="12" s="1"/>
  <c r="V12" i="12"/>
  <c r="Y12" i="12"/>
  <c r="AU20" i="9"/>
  <c r="AY20" i="9" s="1"/>
  <c r="Y10" i="10"/>
  <c r="V11" i="10"/>
  <c r="AY11" i="10" s="1"/>
  <c r="V13" i="10"/>
  <c r="AY13" i="10"/>
  <c r="Y15" i="10"/>
  <c r="V16" i="10"/>
  <c r="AY16" i="10"/>
  <c r="S18" i="10"/>
  <c r="V21" i="10"/>
  <c r="AY21" i="10" s="1"/>
  <c r="Y22" i="10"/>
  <c r="AY22" i="10" s="1"/>
  <c r="Y24" i="10"/>
  <c r="AY24" i="10" s="1"/>
  <c r="V25" i="10"/>
  <c r="AY25" i="10" s="1"/>
  <c r="S27" i="10"/>
  <c r="AY27" i="10" s="1"/>
  <c r="AY30" i="10"/>
  <c r="V30" i="10"/>
  <c r="Y31" i="10"/>
  <c r="AY31" i="10" s="1"/>
  <c r="Y33" i="10"/>
  <c r="AY33" i="10" s="1"/>
  <c r="V34" i="10"/>
  <c r="AY34" i="10"/>
  <c r="S36" i="10"/>
  <c r="AY36" i="10" s="1"/>
  <c r="Y9" i="11"/>
  <c r="AY9" i="11" s="1"/>
  <c r="BE9" i="11"/>
  <c r="V10" i="11"/>
  <c r="AY10" i="11"/>
  <c r="S12" i="11"/>
  <c r="AY12" i="11" s="1"/>
  <c r="V13" i="11"/>
  <c r="AY13" i="11"/>
  <c r="Y15" i="11"/>
  <c r="V16" i="11"/>
  <c r="AY16" i="11"/>
  <c r="S18" i="11"/>
  <c r="AY18" i="11" s="1"/>
  <c r="S19" i="11"/>
  <c r="AY27" i="11"/>
  <c r="AY36" i="11"/>
  <c r="S9" i="12"/>
  <c r="V9" i="12"/>
  <c r="AY9" i="12" s="1"/>
  <c r="Y9" i="12"/>
  <c r="BI20" i="12"/>
  <c r="BM20" i="12" s="1"/>
  <c r="BB20" i="12"/>
  <c r="BB23" i="12"/>
  <c r="BI23" i="12" s="1"/>
  <c r="BM23" i="12" s="1"/>
  <c r="BB26" i="12"/>
  <c r="BI26" i="12" s="1"/>
  <c r="BM26" i="12" s="1"/>
  <c r="BI29" i="12"/>
  <c r="BM29" i="12" s="1"/>
  <c r="BB29" i="12"/>
  <c r="BB32" i="12"/>
  <c r="BI32" i="12" s="1"/>
  <c r="BM32" i="12" s="1"/>
  <c r="BB35" i="12"/>
  <c r="BI35" i="12" s="1"/>
  <c r="BM35" i="12" s="1"/>
  <c r="BB38" i="12"/>
  <c r="BI38" i="12"/>
  <c r="BM38" i="12" s="1"/>
  <c r="BB11" i="13"/>
  <c r="AQ11" i="13"/>
  <c r="AX11" i="13" s="1"/>
  <c r="BB36" i="12"/>
  <c r="BI36" i="12" s="1"/>
  <c r="BM36" i="12" s="1"/>
  <c r="Y12" i="10"/>
  <c r="AY12" i="10" s="1"/>
  <c r="S22" i="11"/>
  <c r="V22" i="11"/>
  <c r="AY22" i="11" s="1"/>
  <c r="S25" i="11"/>
  <c r="V25" i="11"/>
  <c r="AY25" i="11" s="1"/>
  <c r="S28" i="11"/>
  <c r="V28" i="11"/>
  <c r="AY28" i="11" s="1"/>
  <c r="S31" i="11"/>
  <c r="V31" i="11"/>
  <c r="AY31" i="11" s="1"/>
  <c r="S34" i="11"/>
  <c r="V34" i="11"/>
  <c r="AY34" i="11" s="1"/>
  <c r="S37" i="11"/>
  <c r="V37" i="11"/>
  <c r="AY37" i="11" s="1"/>
  <c r="AY11" i="12"/>
  <c r="BE39" i="12"/>
  <c r="S23" i="11"/>
  <c r="AY23" i="11" s="1"/>
  <c r="S26" i="11"/>
  <c r="AY26" i="11" s="1"/>
  <c r="S29" i="11"/>
  <c r="AY29" i="11" s="1"/>
  <c r="S32" i="11"/>
  <c r="AY32" i="11" s="1"/>
  <c r="S35" i="11"/>
  <c r="AY35" i="11" s="1"/>
  <c r="S38" i="11"/>
  <c r="AY38" i="11" s="1"/>
  <c r="S10" i="12"/>
  <c r="AY10" i="12" s="1"/>
  <c r="S13" i="12"/>
  <c r="AY13" i="12" s="1"/>
  <c r="V15" i="12"/>
  <c r="AY15" i="12" s="1"/>
  <c r="S16" i="12"/>
  <c r="AY16" i="12" s="1"/>
  <c r="V18" i="12"/>
  <c r="AY18" i="12" s="1"/>
  <c r="S19" i="12"/>
  <c r="AY19" i="12" s="1"/>
  <c r="V21" i="12"/>
  <c r="AY21" i="12" s="1"/>
  <c r="S22" i="12"/>
  <c r="AY22" i="12" s="1"/>
  <c r="V24" i="12"/>
  <c r="AY24" i="12" s="1"/>
  <c r="S25" i="12"/>
  <c r="AY25" i="12" s="1"/>
  <c r="V27" i="12"/>
  <c r="AY27" i="12" s="1"/>
  <c r="S28" i="12"/>
  <c r="AY28" i="12" s="1"/>
  <c r="V30" i="12"/>
  <c r="AY30" i="12" s="1"/>
  <c r="S31" i="12"/>
  <c r="AY31" i="12" s="1"/>
  <c r="V33" i="12"/>
  <c r="AY33" i="12" s="1"/>
  <c r="S34" i="12"/>
  <c r="AY34" i="12" s="1"/>
  <c r="BJ39" i="13"/>
  <c r="AQ13" i="13"/>
  <c r="AX13" i="13" s="1"/>
  <c r="BF13" i="13" s="1"/>
  <c r="BY13" i="13" s="1"/>
  <c r="AN15" i="13"/>
  <c r="BU15" i="13" s="1"/>
  <c r="BB15" i="13"/>
  <c r="AQ22" i="13"/>
  <c r="AX22" i="13" s="1"/>
  <c r="BF22" i="13" s="1"/>
  <c r="BY22" i="13" s="1"/>
  <c r="BF23" i="13"/>
  <c r="BY23" i="13" s="1"/>
  <c r="AN24" i="13"/>
  <c r="BU24" i="13" s="1"/>
  <c r="BB24" i="13"/>
  <c r="AN29" i="13"/>
  <c r="BB29" i="13"/>
  <c r="Y15" i="12"/>
  <c r="Y18" i="12"/>
  <c r="Y21" i="12"/>
  <c r="Y24" i="12"/>
  <c r="Y27" i="12"/>
  <c r="Y30" i="12"/>
  <c r="Y33" i="12"/>
  <c r="AN9" i="13"/>
  <c r="BB9" i="13" s="1"/>
  <c r="AU39" i="13"/>
  <c r="BU14" i="13"/>
  <c r="BY14" i="13" s="1"/>
  <c r="AN21" i="13"/>
  <c r="BU21" i="13" s="1"/>
  <c r="BB21" i="13"/>
  <c r="AX32" i="13"/>
  <c r="BY57" i="13"/>
  <c r="AU39" i="12"/>
  <c r="BE9" i="12"/>
  <c r="V37" i="12"/>
  <c r="AY37" i="12" s="1"/>
  <c r="AJ39" i="13"/>
  <c r="BQ39" i="13"/>
  <c r="BU10" i="13"/>
  <c r="BY10" i="13" s="1"/>
  <c r="BU11" i="13"/>
  <c r="BF17" i="13"/>
  <c r="BY17" i="13" s="1"/>
  <c r="AN18" i="13"/>
  <c r="BU18" i="13" s="1"/>
  <c r="BB18" i="13"/>
  <c r="AQ24" i="13"/>
  <c r="AX24" i="13" s="1"/>
  <c r="BF24" i="13" s="1"/>
  <c r="BY24" i="13" s="1"/>
  <c r="BF26" i="13"/>
  <c r="BY26" i="13" s="1"/>
  <c r="BB27" i="13"/>
  <c r="AN27" i="13"/>
  <c r="BU27" i="13" s="1"/>
  <c r="BF28" i="13"/>
  <c r="AX63" i="13"/>
  <c r="BU28" i="13"/>
  <c r="AQ33" i="13"/>
  <c r="AX33" i="13" s="1"/>
  <c r="BF33" i="13" s="1"/>
  <c r="BY33" i="13" s="1"/>
  <c r="AN36" i="13"/>
  <c r="BU36" i="13" s="1"/>
  <c r="BU39" i="13" s="1"/>
  <c r="BU37" i="13"/>
  <c r="BY37" i="13" s="1"/>
  <c r="AQ38" i="13"/>
  <c r="AX38" i="13" s="1"/>
  <c r="AN50" i="13"/>
  <c r="BU51" i="13"/>
  <c r="BY51" i="13" s="1"/>
  <c r="AQ52" i="13"/>
  <c r="AX52" i="13" s="1"/>
  <c r="AQ56" i="13"/>
  <c r="AX56" i="13" s="1"/>
  <c r="BF56" i="13" s="1"/>
  <c r="BY56" i="13" s="1"/>
  <c r="AN59" i="13"/>
  <c r="BU59" i="13" s="1"/>
  <c r="BU60" i="13"/>
  <c r="BY60" i="13" s="1"/>
  <c r="AQ61" i="13"/>
  <c r="AX61" i="13" s="1"/>
  <c r="AQ65" i="13"/>
  <c r="AX65" i="13" s="1"/>
  <c r="BF65" i="13" s="1"/>
  <c r="BY65" i="13" s="1"/>
  <c r="AN68" i="13"/>
  <c r="BU68" i="13" s="1"/>
  <c r="BU69" i="13"/>
  <c r="BY69" i="13" s="1"/>
  <c r="BU57" i="13"/>
  <c r="AQ62" i="13"/>
  <c r="AX62" i="13" s="1"/>
  <c r="BF62" i="13" s="1"/>
  <c r="BY62" i="13" s="1"/>
  <c r="BU66" i="13"/>
  <c r="BY66" i="13" s="1"/>
  <c r="AU70" i="13"/>
  <c r="BQ70" i="13"/>
  <c r="AN30" i="13"/>
  <c r="BU30" i="13" s="1"/>
  <c r="BU31" i="13"/>
  <c r="BY31" i="13" s="1"/>
  <c r="AQ36" i="13"/>
  <c r="AX36" i="13" s="1"/>
  <c r="BF36" i="13" s="1"/>
  <c r="BY36" i="13" s="1"/>
  <c r="BB38" i="13"/>
  <c r="BB52" i="13"/>
  <c r="AN53" i="13"/>
  <c r="BU53" i="13" s="1"/>
  <c r="BU54" i="13"/>
  <c r="BY54" i="13" s="1"/>
  <c r="AQ59" i="13"/>
  <c r="AX59" i="13" s="1"/>
  <c r="BF59" i="13" s="1"/>
  <c r="BY59" i="13" s="1"/>
  <c r="BB61" i="13"/>
  <c r="AN62" i="13"/>
  <c r="BU62" i="13" s="1"/>
  <c r="BU63" i="13"/>
  <c r="BU70" i="13" s="1"/>
  <c r="AQ68" i="13"/>
  <c r="AX68" i="13" s="1"/>
  <c r="BF68" i="13" s="1"/>
  <c r="BY68" i="13" s="1"/>
  <c r="AJ70" i="13"/>
  <c r="AE25" i="1" l="1"/>
  <c r="AH25" i="1" s="1"/>
  <c r="AO25" i="1" s="1"/>
  <c r="AS25" i="1" s="1"/>
  <c r="AE38" i="1"/>
  <c r="AH38" i="1" s="1"/>
  <c r="AO38" i="1" s="1"/>
  <c r="AS38" i="1" s="1"/>
  <c r="AE28" i="1"/>
  <c r="AE26" i="1"/>
  <c r="AE37" i="1"/>
  <c r="AE24" i="1"/>
  <c r="AH24" i="1" s="1"/>
  <c r="AE31" i="1"/>
  <c r="AE30" i="1"/>
  <c r="AH30" i="1" s="1"/>
  <c r="AO30" i="1" s="1"/>
  <c r="AS30" i="1" s="1"/>
  <c r="AE29" i="1"/>
  <c r="AE27" i="1"/>
  <c r="AH27" i="1" s="1"/>
  <c r="AO27" i="1" s="1"/>
  <c r="AS27" i="1" s="1"/>
  <c r="AE35" i="1"/>
  <c r="AH35" i="1" s="1"/>
  <c r="AO35" i="1" s="1"/>
  <c r="AS35" i="1" s="1"/>
  <c r="AE36" i="1"/>
  <c r="AH36" i="1" s="1"/>
  <c r="AE23" i="1"/>
  <c r="AH23" i="1" s="1"/>
  <c r="AO23" i="1" s="1"/>
  <c r="AS23" i="1" s="1"/>
  <c r="AE20" i="1"/>
  <c r="AH20" i="1" s="1"/>
  <c r="AO20" i="1" s="1"/>
  <c r="AS20" i="1" s="1"/>
  <c r="AE19" i="1"/>
  <c r="AH19" i="1" s="1"/>
  <c r="AO19" i="1" s="1"/>
  <c r="AS19" i="1" s="1"/>
  <c r="AE22" i="1"/>
  <c r="AH22" i="1" s="1"/>
  <c r="AO22" i="1" s="1"/>
  <c r="AS22" i="1" s="1"/>
  <c r="AE21" i="1"/>
  <c r="AH21" i="1" s="1"/>
  <c r="AO21" i="1" s="1"/>
  <c r="AS21" i="1" s="1"/>
  <c r="BB27" i="12"/>
  <c r="BI27" i="12"/>
  <c r="BM27" i="12" s="1"/>
  <c r="BB18" i="12"/>
  <c r="BI18" i="12" s="1"/>
  <c r="BM18" i="12" s="1"/>
  <c r="BI34" i="11"/>
  <c r="BM34" i="11" s="1"/>
  <c r="BB34" i="11"/>
  <c r="BB25" i="11"/>
  <c r="BI25" i="11" s="1"/>
  <c r="BM25" i="11" s="1"/>
  <c r="BI18" i="11"/>
  <c r="BM18" i="11" s="1"/>
  <c r="BB18" i="11"/>
  <c r="BI12" i="11"/>
  <c r="BM12" i="11" s="1"/>
  <c r="BB12" i="11"/>
  <c r="BB31" i="10"/>
  <c r="BI31" i="10"/>
  <c r="BM31" i="10" s="1"/>
  <c r="BI27" i="10"/>
  <c r="BM27" i="10" s="1"/>
  <c r="BB27" i="10"/>
  <c r="BB22" i="10"/>
  <c r="BI22" i="10" s="1"/>
  <c r="BM22" i="10" s="1"/>
  <c r="AH37" i="1"/>
  <c r="AO37" i="1" s="1"/>
  <c r="AS37" i="1" s="1"/>
  <c r="AH34" i="1"/>
  <c r="AO34" i="1" s="1"/>
  <c r="AS34" i="1" s="1"/>
  <c r="AE33" i="1"/>
  <c r="AH29" i="1"/>
  <c r="AO29" i="1" s="1"/>
  <c r="AS29" i="1" s="1"/>
  <c r="BB33" i="12"/>
  <c r="BI33" i="12" s="1"/>
  <c r="BM33" i="12" s="1"/>
  <c r="BB37" i="12"/>
  <c r="BI37" i="12" s="1"/>
  <c r="BM37" i="12" s="1"/>
  <c r="BB30" i="12"/>
  <c r="BI30" i="12"/>
  <c r="BM30" i="12" s="1"/>
  <c r="BB21" i="12"/>
  <c r="BI21" i="12" s="1"/>
  <c r="BM21" i="12" s="1"/>
  <c r="AY39" i="12"/>
  <c r="BI37" i="11"/>
  <c r="BM37" i="11" s="1"/>
  <c r="BB37" i="11"/>
  <c r="BI28" i="11"/>
  <c r="BM28" i="11" s="1"/>
  <c r="BB28" i="11"/>
  <c r="BB12" i="10"/>
  <c r="BI12" i="10" s="1"/>
  <c r="BM12" i="10" s="1"/>
  <c r="BI9" i="12"/>
  <c r="BB9" i="12"/>
  <c r="BI9" i="11"/>
  <c r="BB9" i="11"/>
  <c r="BB25" i="10"/>
  <c r="BI25" i="10" s="1"/>
  <c r="BM25" i="10" s="1"/>
  <c r="BI21" i="10"/>
  <c r="BM21" i="10" s="1"/>
  <c r="BB21" i="10"/>
  <c r="AY39" i="10"/>
  <c r="BI12" i="12"/>
  <c r="BM12" i="12" s="1"/>
  <c r="BB12" i="12"/>
  <c r="BI15" i="11"/>
  <c r="BM15" i="11" s="1"/>
  <c r="BB15" i="11"/>
  <c r="BB10" i="10"/>
  <c r="BI10" i="10" s="1"/>
  <c r="BM10" i="10" s="1"/>
  <c r="BB24" i="12"/>
  <c r="BI24" i="12" s="1"/>
  <c r="BM24" i="12" s="1"/>
  <c r="BB15" i="12"/>
  <c r="BI15" i="12" s="1"/>
  <c r="BM15" i="12" s="1"/>
  <c r="BB31" i="11"/>
  <c r="BI31" i="11" s="1"/>
  <c r="BM31" i="11" s="1"/>
  <c r="BI22" i="11"/>
  <c r="BM22" i="11" s="1"/>
  <c r="BB22" i="11"/>
  <c r="BI36" i="10"/>
  <c r="BM36" i="10" s="1"/>
  <c r="BB36" i="10"/>
  <c r="BB33" i="10"/>
  <c r="BI33" i="10" s="1"/>
  <c r="BM33" i="10" s="1"/>
  <c r="BI24" i="10"/>
  <c r="BM24" i="10" s="1"/>
  <c r="BB24" i="10"/>
  <c r="BI11" i="10"/>
  <c r="BM11" i="10" s="1"/>
  <c r="BB11" i="10"/>
  <c r="AY39" i="11"/>
  <c r="BI20" i="11"/>
  <c r="BM20" i="11" s="1"/>
  <c r="BB20" i="11"/>
  <c r="BB18" i="10"/>
  <c r="BI18" i="10" s="1"/>
  <c r="BM18" i="10" s="1"/>
  <c r="AH28" i="1"/>
  <c r="AO28" i="1"/>
  <c r="AS28" i="1" s="1"/>
  <c r="AN70" i="13"/>
  <c r="BU50" i="13"/>
  <c r="BB34" i="12"/>
  <c r="BI34" i="12"/>
  <c r="BM34" i="12" s="1"/>
  <c r="BB28" i="12"/>
  <c r="BI28" i="12"/>
  <c r="BM28" i="12" s="1"/>
  <c r="R74" i="13"/>
  <c r="Z74" i="13" s="1"/>
  <c r="AQ50" i="13"/>
  <c r="AX50" i="13" s="1"/>
  <c r="BF50" i="13" s="1"/>
  <c r="BF52" i="13"/>
  <c r="BY52" i="13" s="1"/>
  <c r="BF38" i="13"/>
  <c r="BY38" i="13" s="1"/>
  <c r="AX70" i="13"/>
  <c r="BF63" i="13"/>
  <c r="BY63" i="13" s="1"/>
  <c r="AQ15" i="13"/>
  <c r="AX15" i="13" s="1"/>
  <c r="BF15" i="13" s="1"/>
  <c r="BY15" i="13" s="1"/>
  <c r="BF32" i="13"/>
  <c r="BY32" i="13" s="1"/>
  <c r="AX39" i="13"/>
  <c r="BU29" i="13"/>
  <c r="AQ29" i="13"/>
  <c r="AX29" i="13" s="1"/>
  <c r="BF29" i="13" s="1"/>
  <c r="AN39" i="13"/>
  <c r="BB10" i="12"/>
  <c r="BI10" i="12" s="1"/>
  <c r="BM10" i="12" s="1"/>
  <c r="BB32" i="11"/>
  <c r="BI32" i="11"/>
  <c r="BM32" i="11" s="1"/>
  <c r="BB23" i="11"/>
  <c r="BI23" i="11"/>
  <c r="BM23" i="11" s="1"/>
  <c r="BI11" i="12"/>
  <c r="BM11" i="12" s="1"/>
  <c r="BB11" i="12"/>
  <c r="BU9" i="13"/>
  <c r="BF11" i="13"/>
  <c r="BY11" i="13" s="1"/>
  <c r="BB27" i="11"/>
  <c r="BI27" i="11" s="1"/>
  <c r="BM27" i="11" s="1"/>
  <c r="AY39" i="9"/>
  <c r="BF66" i="6"/>
  <c r="BY66" i="6" s="1"/>
  <c r="BF57" i="6"/>
  <c r="BY57" i="6" s="1"/>
  <c r="BF11" i="6"/>
  <c r="BY11" i="6" s="1"/>
  <c r="BU39" i="5"/>
  <c r="AQ19" i="5"/>
  <c r="AX19" i="5" s="1"/>
  <c r="BF19" i="5" s="1"/>
  <c r="BY19" i="5" s="1"/>
  <c r="AQ69" i="4"/>
  <c r="AX69" i="4" s="1"/>
  <c r="BF69" i="4" s="1"/>
  <c r="BY69" i="4" s="1"/>
  <c r="AQ19" i="6"/>
  <c r="AX19" i="6" s="1"/>
  <c r="BF19" i="6" s="1"/>
  <c r="BY19" i="6" s="1"/>
  <c r="BF59" i="5"/>
  <c r="BY59" i="5" s="1"/>
  <c r="BF27" i="5"/>
  <c r="BY27" i="5" s="1"/>
  <c r="BY9" i="5"/>
  <c r="BU70" i="4"/>
  <c r="AN70" i="4"/>
  <c r="R74" i="4" s="1"/>
  <c r="Z74" i="4" s="1"/>
  <c r="BU51" i="4"/>
  <c r="BY9" i="4"/>
  <c r="AX32" i="3"/>
  <c r="AQ39" i="3"/>
  <c r="BU70" i="5"/>
  <c r="BF11" i="5"/>
  <c r="BY11" i="5" s="1"/>
  <c r="AQ51" i="4"/>
  <c r="AX51" i="4" s="1"/>
  <c r="BF51" i="4" s="1"/>
  <c r="BY51" i="4" s="1"/>
  <c r="AQ31" i="4"/>
  <c r="AX31" i="4" s="1"/>
  <c r="BF31" i="4" s="1"/>
  <c r="BY31" i="4" s="1"/>
  <c r="AQ22" i="4"/>
  <c r="AX22" i="4" s="1"/>
  <c r="BF22" i="4" s="1"/>
  <c r="BY22" i="4" s="1"/>
  <c r="AQ13" i="4"/>
  <c r="AX13" i="4" s="1"/>
  <c r="BF13" i="4" s="1"/>
  <c r="BY13" i="4" s="1"/>
  <c r="AQ70" i="3"/>
  <c r="AX39" i="6"/>
  <c r="BF32" i="6"/>
  <c r="BY32" i="6" s="1"/>
  <c r="BF32" i="5"/>
  <c r="BY32" i="5" s="1"/>
  <c r="AN39" i="5"/>
  <c r="AQ54" i="4"/>
  <c r="AX54" i="4" s="1"/>
  <c r="BF54" i="4" s="1"/>
  <c r="BY54" i="4" s="1"/>
  <c r="AN39" i="4"/>
  <c r="R43" i="4" s="1"/>
  <c r="Z43" i="4" s="1"/>
  <c r="AH32" i="1"/>
  <c r="AO32" i="1" s="1"/>
  <c r="AS32" i="1" s="1"/>
  <c r="BY50" i="3"/>
  <c r="BF19" i="3"/>
  <c r="BY19" i="3" s="1"/>
  <c r="AQ10" i="3"/>
  <c r="AX10" i="3" s="1"/>
  <c r="BF10" i="3" s="1"/>
  <c r="AQ53" i="13"/>
  <c r="AX53" i="13" s="1"/>
  <c r="BF53" i="13" s="1"/>
  <c r="BY53" i="13" s="1"/>
  <c r="BY28" i="13"/>
  <c r="BM9" i="12"/>
  <c r="AQ39" i="13"/>
  <c r="AQ30" i="13"/>
  <c r="AX30" i="13" s="1"/>
  <c r="BF30" i="13" s="1"/>
  <c r="BY30" i="13" s="1"/>
  <c r="BB38" i="11"/>
  <c r="BI38" i="11"/>
  <c r="BM38" i="11" s="1"/>
  <c r="BB29" i="11"/>
  <c r="BI29" i="11" s="1"/>
  <c r="BM29" i="11" s="1"/>
  <c r="AQ9" i="13"/>
  <c r="BI36" i="11"/>
  <c r="BM36" i="11" s="1"/>
  <c r="BB36" i="11"/>
  <c r="BM9" i="11"/>
  <c r="BI30" i="10"/>
  <c r="BM30" i="10" s="1"/>
  <c r="BB30" i="10"/>
  <c r="BB16" i="10"/>
  <c r="BI16" i="10" s="1"/>
  <c r="BM16" i="10" s="1"/>
  <c r="BB13" i="10"/>
  <c r="BI13" i="10" s="1"/>
  <c r="BM13" i="10" s="1"/>
  <c r="BI19" i="11"/>
  <c r="BM19" i="11" s="1"/>
  <c r="BB19" i="11"/>
  <c r="BI15" i="10"/>
  <c r="BM15" i="10" s="1"/>
  <c r="BB15" i="10"/>
  <c r="I74" i="9"/>
  <c r="R74" i="9"/>
  <c r="Z74" i="9" s="1"/>
  <c r="AQ70" i="6"/>
  <c r="AX63" i="6"/>
  <c r="AN39" i="6"/>
  <c r="E43" i="6" s="1"/>
  <c r="AH43" i="6" s="1"/>
  <c r="AQ16" i="6"/>
  <c r="AX16" i="6" s="1"/>
  <c r="BF16" i="6" s="1"/>
  <c r="BY16" i="6" s="1"/>
  <c r="AQ51" i="5"/>
  <c r="AX51" i="5" s="1"/>
  <c r="BF51" i="5" s="1"/>
  <c r="BY51" i="5" s="1"/>
  <c r="AQ28" i="5"/>
  <c r="AX28" i="5" s="1"/>
  <c r="BF28" i="5" s="1"/>
  <c r="BY28" i="5" s="1"/>
  <c r="AQ28" i="6"/>
  <c r="AX28" i="6" s="1"/>
  <c r="BF28" i="6" s="1"/>
  <c r="BY28" i="6" s="1"/>
  <c r="BF18" i="5"/>
  <c r="BY18" i="5" s="1"/>
  <c r="BF68" i="4"/>
  <c r="BY68" i="4" s="1"/>
  <c r="AQ70" i="4"/>
  <c r="AX63" i="4"/>
  <c r="AQ25" i="4"/>
  <c r="AX25" i="4" s="1"/>
  <c r="BF25" i="4" s="1"/>
  <c r="BY25" i="4" s="1"/>
  <c r="AH26" i="1"/>
  <c r="AO26" i="1"/>
  <c r="AS26" i="1" s="1"/>
  <c r="AN70" i="3"/>
  <c r="BF16" i="3"/>
  <c r="BY16" i="3" s="1"/>
  <c r="BF61" i="13"/>
  <c r="BY61" i="13" s="1"/>
  <c r="AQ70" i="13"/>
  <c r="AQ27" i="13"/>
  <c r="AX27" i="13" s="1"/>
  <c r="BF27" i="13" s="1"/>
  <c r="BY27" i="13" s="1"/>
  <c r="AQ18" i="13"/>
  <c r="AX18" i="13" s="1"/>
  <c r="BF18" i="13" s="1"/>
  <c r="BY18" i="13" s="1"/>
  <c r="AQ21" i="13"/>
  <c r="AX21" i="13" s="1"/>
  <c r="BF21" i="13" s="1"/>
  <c r="BY21" i="13" s="1"/>
  <c r="BB31" i="12"/>
  <c r="BI31" i="12"/>
  <c r="BM31" i="12" s="1"/>
  <c r="BB25" i="12"/>
  <c r="BI25" i="12" s="1"/>
  <c r="BM25" i="12" s="1"/>
  <c r="BB22" i="12"/>
  <c r="BB39" i="12" s="1"/>
  <c r="BI22" i="12"/>
  <c r="BM22" i="12" s="1"/>
  <c r="BB19" i="12"/>
  <c r="BI19" i="12"/>
  <c r="BM19" i="12" s="1"/>
  <c r="BB16" i="12"/>
  <c r="BI16" i="12" s="1"/>
  <c r="BM16" i="12" s="1"/>
  <c r="BB13" i="12"/>
  <c r="BI13" i="12"/>
  <c r="BM13" i="12" s="1"/>
  <c r="BB35" i="11"/>
  <c r="BI35" i="11"/>
  <c r="BM35" i="11" s="1"/>
  <c r="BB26" i="11"/>
  <c r="BI26" i="11" s="1"/>
  <c r="BM26" i="11" s="1"/>
  <c r="BB16" i="11"/>
  <c r="BI16" i="11" s="1"/>
  <c r="BM16" i="11" s="1"/>
  <c r="BB13" i="11"/>
  <c r="BI13" i="11" s="1"/>
  <c r="BM13" i="11" s="1"/>
  <c r="BI10" i="11"/>
  <c r="BM10" i="11" s="1"/>
  <c r="BB10" i="11"/>
  <c r="BB34" i="10"/>
  <c r="BB39" i="10" s="1"/>
  <c r="BB33" i="11"/>
  <c r="BI33" i="11" s="1"/>
  <c r="BM33" i="11" s="1"/>
  <c r="BI24" i="11"/>
  <c r="BM24" i="11" s="1"/>
  <c r="BB24" i="11"/>
  <c r="W43" i="9"/>
  <c r="E43" i="9"/>
  <c r="AN70" i="6"/>
  <c r="R74" i="6" s="1"/>
  <c r="Z74" i="6" s="1"/>
  <c r="AQ50" i="6"/>
  <c r="AX50" i="6" s="1"/>
  <c r="BF50" i="6" s="1"/>
  <c r="AQ9" i="6"/>
  <c r="AX9" i="6" s="1"/>
  <c r="BB9" i="6"/>
  <c r="BF69" i="6"/>
  <c r="BY69" i="6" s="1"/>
  <c r="BF60" i="6"/>
  <c r="BY60" i="6" s="1"/>
  <c r="BF51" i="6"/>
  <c r="BY51" i="6" s="1"/>
  <c r="AQ25" i="6"/>
  <c r="AX25" i="6" s="1"/>
  <c r="BF25" i="6" s="1"/>
  <c r="BY25" i="6" s="1"/>
  <c r="AQ60" i="5"/>
  <c r="AX60" i="5" s="1"/>
  <c r="BF60" i="5" s="1"/>
  <c r="BY60" i="5" s="1"/>
  <c r="AN70" i="5"/>
  <c r="R74" i="5" s="1"/>
  <c r="Z74" i="5" s="1"/>
  <c r="BU50" i="5"/>
  <c r="AQ50" i="5"/>
  <c r="AX50" i="5" s="1"/>
  <c r="BF50" i="5" s="1"/>
  <c r="AQ37" i="5"/>
  <c r="AX37" i="5" s="1"/>
  <c r="BF37" i="5" s="1"/>
  <c r="BY37" i="5" s="1"/>
  <c r="I43" i="8"/>
  <c r="AL43" i="8" s="1"/>
  <c r="AY74" i="8" s="1"/>
  <c r="R43" i="8"/>
  <c r="Z43" i="8" s="1"/>
  <c r="BU9" i="6"/>
  <c r="AQ70" i="5"/>
  <c r="AX63" i="5"/>
  <c r="BF36" i="5"/>
  <c r="BY36" i="5" s="1"/>
  <c r="BY50" i="4"/>
  <c r="BF63" i="3"/>
  <c r="BY63" i="3" s="1"/>
  <c r="AX70" i="3"/>
  <c r="BY20" i="5"/>
  <c r="BF60" i="4"/>
  <c r="BY60" i="4" s="1"/>
  <c r="AQ34" i="4"/>
  <c r="AQ16" i="4"/>
  <c r="AX16" i="4" s="1"/>
  <c r="BF16" i="4" s="1"/>
  <c r="BY16" i="4" s="1"/>
  <c r="BU39" i="3"/>
  <c r="BF13" i="3"/>
  <c r="BY13" i="3" s="1"/>
  <c r="AH31" i="1" l="1"/>
  <c r="AO31" i="1" s="1"/>
  <c r="AS31" i="1" s="1"/>
  <c r="AO36" i="1"/>
  <c r="AS36" i="1" s="1"/>
  <c r="AO24" i="1"/>
  <c r="AS24" i="1" s="1"/>
  <c r="AE39" i="1"/>
  <c r="E42" i="1" s="1"/>
  <c r="E46" i="12"/>
  <c r="W46" i="12"/>
  <c r="CA12" i="12"/>
  <c r="BM39" i="10"/>
  <c r="E46" i="10"/>
  <c r="I46" i="10" s="1"/>
  <c r="AL46" i="10" s="1"/>
  <c r="CA12" i="10"/>
  <c r="BY50" i="6"/>
  <c r="BI34" i="10"/>
  <c r="BM34" i="10" s="1"/>
  <c r="BF63" i="5"/>
  <c r="BY63" i="5" s="1"/>
  <c r="AX70" i="5"/>
  <c r="BY50" i="5"/>
  <c r="BY70" i="5" s="1"/>
  <c r="E74" i="5" s="1"/>
  <c r="AH74" i="5" s="1"/>
  <c r="BF9" i="6"/>
  <c r="AH43" i="9"/>
  <c r="AU74" i="9" s="1"/>
  <c r="BF63" i="4"/>
  <c r="AX70" i="4"/>
  <c r="BM39" i="12"/>
  <c r="CB13" i="12" s="1"/>
  <c r="BY10" i="3"/>
  <c r="BY39" i="3" s="1"/>
  <c r="E43" i="3" s="1"/>
  <c r="AH43" i="3" s="1"/>
  <c r="BF70" i="3"/>
  <c r="I74" i="3" s="1"/>
  <c r="AL74" i="3" s="1"/>
  <c r="AX39" i="3"/>
  <c r="BF32" i="3"/>
  <c r="BY32" i="3" s="1"/>
  <c r="BF39" i="5"/>
  <c r="I43" i="5" s="1"/>
  <c r="AL43" i="5" s="1"/>
  <c r="R43" i="9"/>
  <c r="Z43" i="9" s="1"/>
  <c r="I43" i="9"/>
  <c r="BY29" i="13"/>
  <c r="BY50" i="13"/>
  <c r="BY70" i="13" s="1"/>
  <c r="E74" i="13" s="1"/>
  <c r="AH74" i="13" s="1"/>
  <c r="BF70" i="13"/>
  <c r="I74" i="13" s="1"/>
  <c r="AL74" i="13" s="1"/>
  <c r="W43" i="11"/>
  <c r="Z43" i="11" s="1"/>
  <c r="E43" i="11"/>
  <c r="BZ12" i="11"/>
  <c r="AX34" i="4"/>
  <c r="AQ39" i="4"/>
  <c r="AX39" i="5"/>
  <c r="BY39" i="5"/>
  <c r="E43" i="5" s="1"/>
  <c r="AH43" i="5" s="1"/>
  <c r="AW74" i="5" s="1"/>
  <c r="BB39" i="11"/>
  <c r="AQ39" i="5"/>
  <c r="AX70" i="6"/>
  <c r="BF63" i="6"/>
  <c r="BY63" i="6" s="1"/>
  <c r="AL74" i="9"/>
  <c r="BM39" i="11"/>
  <c r="R43" i="13"/>
  <c r="AX9" i="13"/>
  <c r="BF9" i="13" s="1"/>
  <c r="BY70" i="3"/>
  <c r="E74" i="3" s="1"/>
  <c r="AH74" i="3" s="1"/>
  <c r="W43" i="13"/>
  <c r="E43" i="13"/>
  <c r="CF6" i="13"/>
  <c r="BZ12" i="10"/>
  <c r="CB12" i="10" s="1"/>
  <c r="E43" i="10"/>
  <c r="I43" i="10" s="1"/>
  <c r="W43" i="12"/>
  <c r="E43" i="12"/>
  <c r="BZ12" i="12"/>
  <c r="CB12" i="12" s="1"/>
  <c r="AH33" i="1"/>
  <c r="AH39" i="1" l="1"/>
  <c r="U43" i="1" s="1"/>
  <c r="E44" i="1"/>
  <c r="AG45" i="1" s="1"/>
  <c r="AO33" i="1"/>
  <c r="AS33" i="1" s="1"/>
  <c r="AS39" i="1" s="1"/>
  <c r="AH43" i="12"/>
  <c r="I43" i="12"/>
  <c r="AH43" i="13"/>
  <c r="AW74" i="13" s="1"/>
  <c r="I43" i="11"/>
  <c r="CB13" i="11"/>
  <c r="W46" i="11"/>
  <c r="Z46" i="11" s="1"/>
  <c r="E46" i="11"/>
  <c r="CA12" i="11"/>
  <c r="AH43" i="11"/>
  <c r="AL43" i="9"/>
  <c r="AY74" i="9" s="1"/>
  <c r="BF39" i="3"/>
  <c r="I43" i="3" s="1"/>
  <c r="AL43" i="3" s="1"/>
  <c r="BB74" i="3" s="1"/>
  <c r="BF39" i="6"/>
  <c r="I43" i="6" s="1"/>
  <c r="AL43" i="6" s="1"/>
  <c r="BY9" i="6"/>
  <c r="BY39" i="6" s="1"/>
  <c r="BY9" i="13"/>
  <c r="BY39" i="13" s="1"/>
  <c r="BF39" i="13"/>
  <c r="I43" i="13" s="1"/>
  <c r="AL43" i="13" s="1"/>
  <c r="BB74" i="13" s="1"/>
  <c r="AG43" i="1"/>
  <c r="BF34" i="4"/>
  <c r="AX39" i="4"/>
  <c r="AW74" i="3"/>
  <c r="BY63" i="4"/>
  <c r="BY70" i="4" s="1"/>
  <c r="E74" i="4" s="1"/>
  <c r="AH74" i="4" s="1"/>
  <c r="BF70" i="4"/>
  <c r="I74" i="4" s="1"/>
  <c r="AL74" i="4" s="1"/>
  <c r="BY70" i="6"/>
  <c r="E74" i="6" s="1"/>
  <c r="AH74" i="6" s="1"/>
  <c r="AW74" i="6" s="1"/>
  <c r="AL54" i="10"/>
  <c r="AA43" i="10"/>
  <c r="AD43" i="10" s="1"/>
  <c r="Z43" i="13"/>
  <c r="CB12" i="11"/>
  <c r="BB74" i="5"/>
  <c r="BZ13" i="12"/>
  <c r="BF70" i="5"/>
  <c r="I74" i="5" s="1"/>
  <c r="AL74" i="5" s="1"/>
  <c r="BF70" i="6"/>
  <c r="I74" i="6" s="1"/>
  <c r="AL74" i="6" s="1"/>
  <c r="M43" i="10"/>
  <c r="CB13" i="10"/>
  <c r="BZ13" i="10" s="1"/>
  <c r="CA13" i="10" s="1"/>
  <c r="AH46" i="12"/>
  <c r="AU46" i="12" s="1"/>
  <c r="E46" i="1" l="1"/>
  <c r="AG47" i="1"/>
  <c r="AL43" i="10"/>
  <c r="BY34" i="4"/>
  <c r="BY39" i="4" s="1"/>
  <c r="E43" i="4" s="1"/>
  <c r="AH43" i="4" s="1"/>
  <c r="AW74" i="4" s="1"/>
  <c r="BF39" i="4"/>
  <c r="I43" i="4" s="1"/>
  <c r="AL43" i="4" s="1"/>
  <c r="BB74" i="4" s="1"/>
  <c r="BB74" i="6"/>
  <c r="Q43" i="1"/>
  <c r="Z43" i="1" s="1"/>
  <c r="J43" i="1"/>
  <c r="BZ13" i="11"/>
  <c r="CA13" i="11" s="1"/>
  <c r="AP43" i="10"/>
  <c r="BC46" i="10" s="1"/>
  <c r="R43" i="12"/>
  <c r="Z43" i="12" s="1"/>
  <c r="AL43" i="12" s="1"/>
  <c r="CA13" i="12"/>
  <c r="AH46" i="11"/>
  <c r="AU46" i="11" s="1"/>
  <c r="AL43" i="11"/>
  <c r="AY46" i="11" s="1"/>
  <c r="AO43" i="1" l="1"/>
  <c r="R46" i="12"/>
  <c r="Z46" i="12" s="1"/>
  <c r="I46" i="12"/>
  <c r="AL46" i="12" s="1"/>
  <c r="AY46" i="12" s="1"/>
  <c r="AL51" i="10"/>
  <c r="AP51" i="10" s="1"/>
  <c r="AY46" i="10"/>
</calcChain>
</file>

<file path=xl/sharedStrings.xml><?xml version="1.0" encoding="utf-8"?>
<sst xmlns="http://schemas.openxmlformats.org/spreadsheetml/2006/main" count="2673" uniqueCount="89">
  <si>
    <t>第2号様式（第8条関係）</t>
  </si>
  <si>
    <t>大田区ベビーシッター利用支援事業（一時預かり利用支援）利用内訳表</t>
  </si>
  <si>
    <t>利用内訳</t>
  </si>
  <si>
    <t>年</t>
  </si>
  <si>
    <t>月分</t>
  </si>
  <si>
    <t>児童名：</t>
  </si>
  <si>
    <t>※日またぎ46時まで対応</t>
  </si>
  <si>
    <t>①利用日</t>
  </si>
  <si>
    <t>②
共同
保育</t>
  </si>
  <si>
    <t>③利用時間帯(24H)</t>
  </si>
  <si>
    <t>④保育料</t>
  </si>
  <si>
    <t>⑤補助対象
オプション</t>
  </si>
  <si>
    <t>⑥割引
クーポン等</t>
  </si>
  <si>
    <t>⑦利用時間</t>
  </si>
  <si>
    <t>⑧補助対象日額</t>
  </si>
  <si>
    <t>⑨補助上限日額</t>
  </si>
  <si>
    <t>⑩補助日額</t>
  </si>
  <si>
    <t>③利用時間帯(24H) 日またぎ
31時（7時）以降46時（22時）まで</t>
  </si>
  <si>
    <t>開始時間</t>
  </si>
  <si>
    <t>～</t>
  </si>
  <si>
    <t>終了時間</t>
  </si>
  <si>
    <t>（日中）</t>
  </si>
  <si>
    <t>（夜間）</t>
  </si>
  <si>
    <t>：</t>
  </si>
  <si>
    <t>合計</t>
  </si>
  <si>
    <t>⑪月利用時間（日中）</t>
  </si>
  <si>
    <t>⑭補助月額</t>
  </si>
  <si>
    <r>
      <rPr>
        <sz val="11"/>
        <color rgb="FF000000"/>
        <rFont val="游ゴシック"/>
        <family val="2"/>
        <charset val="128"/>
      </rPr>
      <t>⑮時間単価
(⑭÷⑬)</t>
    </r>
    <r>
      <rPr>
        <sz val="11"/>
        <color rgb="FFFF0000"/>
        <rFont val="游ゴシック"/>
        <family val="3"/>
        <charset val="128"/>
      </rPr>
      <t>※1</t>
    </r>
  </si>
  <si>
    <r>
      <rPr>
        <sz val="11"/>
        <color rgb="FF000000"/>
        <rFont val="游ゴシック"/>
        <family val="2"/>
        <charset val="128"/>
      </rPr>
      <t xml:space="preserve">⑯切捨て時間
</t>
    </r>
    <r>
      <rPr>
        <sz val="11"/>
        <color rgb="FFFF0000"/>
        <rFont val="游ゴシック"/>
        <family val="3"/>
        <charset val="128"/>
      </rPr>
      <t>※2</t>
    </r>
  </si>
  <si>
    <r>
      <rPr>
        <sz val="11"/>
        <color rgb="FF000000"/>
        <rFont val="游ゴシック"/>
        <family val="2"/>
        <charset val="128"/>
      </rPr>
      <t xml:space="preserve">⑰切捨て金額　
</t>
    </r>
    <r>
      <rPr>
        <sz val="11"/>
        <color rgb="FF000000"/>
        <rFont val="游ゴシック"/>
        <family val="3"/>
        <charset val="128"/>
      </rPr>
      <t>（⑮×⑯）</t>
    </r>
    <r>
      <rPr>
        <sz val="11"/>
        <color rgb="FFFF0000"/>
        <rFont val="游ゴシック"/>
        <family val="3"/>
        <charset val="128"/>
      </rPr>
      <t>※3</t>
    </r>
  </si>
  <si>
    <t>⑱月利用時間(日中)
※端数切捨て</t>
  </si>
  <si>
    <t>申請額（⑭－⑰)</t>
  </si>
  <si>
    <t>⑫月利用時間（夜間）</t>
  </si>
  <si>
    <t>⑲月利用時間(夜間)
※端数切捨て</t>
  </si>
  <si>
    <t>⑬月利用時間（⑪+⑫）</t>
  </si>
  <si>
    <t>⑳申請時間
（⑱＋⑲)</t>
  </si>
  <si>
    <t>（20</t>
  </si>
  <si>
    <t>月分）</t>
  </si>
  <si>
    <t>補助対象</t>
  </si>
  <si>
    <t>補助対象外</t>
  </si>
  <si>
    <t>⑨補助対象額
（総額）</t>
  </si>
  <si>
    <t>⑩利用総時間</t>
  </si>
  <si>
    <t>⑪時間当たり
単価</t>
  </si>
  <si>
    <t>⑫申請時間内訳
（時）</t>
  </si>
  <si>
    <r>
      <rPr>
        <b/>
        <sz val="8"/>
        <rFont val="游ゴシック"/>
        <family val="3"/>
        <charset val="128"/>
      </rPr>
      <t xml:space="preserve">⑬補助対象額
</t>
    </r>
    <r>
      <rPr>
        <b/>
        <sz val="6"/>
        <rFont val="游ゴシック"/>
        <family val="3"/>
        <charset val="128"/>
      </rPr>
      <t>（分単位切捨て）</t>
    </r>
  </si>
  <si>
    <r>
      <rPr>
        <b/>
        <sz val="8"/>
        <color rgb="FF000000"/>
        <rFont val="游ゴシック"/>
        <family val="3"/>
        <charset val="128"/>
      </rPr>
      <t xml:space="preserve">⑭補助上限額
</t>
    </r>
    <r>
      <rPr>
        <b/>
        <sz val="6"/>
        <color rgb="FF000000"/>
        <rFont val="游ゴシック"/>
        <family val="3"/>
        <charset val="128"/>
      </rPr>
      <t>（分単位切捨て）</t>
    </r>
  </si>
  <si>
    <t>⑮補助金申請
決定額</t>
  </si>
  <si>
    <t>⑯申請
時間内訳
（分）</t>
  </si>
  <si>
    <t>時間判定用基準額
（総額）</t>
  </si>
  <si>
    <t>時間当たり
単価（割引除外）</t>
  </si>
  <si>
    <t>申請時間</t>
  </si>
  <si>
    <t>⑦クーポン割引
対象</t>
  </si>
  <si>
    <t>⑧クーポン割引
対象外</t>
  </si>
  <si>
    <t>日</t>
  </si>
  <si>
    <t>①
《時間単位》
合計時間
合計金額</t>
  </si>
  <si>
    <t>利用時間</t>
  </si>
  <si>
    <t>小計</t>
  </si>
  <si>
    <t>③《合算》
合計時間
合計金額</t>
  </si>
  <si>
    <t>⑬補助対象額
（分単位切捨て）</t>
  </si>
  <si>
    <t>申請
合計</t>
  </si>
  <si>
    <t>申請額</t>
  </si>
  <si>
    <t>②
《分単位》
合計時間
合計金額</t>
  </si>
  <si>
    <t>時間単価</t>
  </si>
  <si>
    <r>
      <rPr>
        <b/>
        <sz val="8"/>
        <rFont val="游ゴシック"/>
        <family val="3"/>
        <charset val="128"/>
      </rPr>
      <t xml:space="preserve">⑬補助対象額
</t>
    </r>
    <r>
      <rPr>
        <b/>
        <strike/>
        <sz val="6"/>
        <rFont val="游ゴシック"/>
        <family val="3"/>
        <charset val="128"/>
      </rPr>
      <t>（分単位切捨て）</t>
    </r>
  </si>
  <si>
    <r>
      <rPr>
        <b/>
        <sz val="8"/>
        <color rgb="FF000000"/>
        <rFont val="游ゴシック"/>
        <family val="3"/>
        <charset val="128"/>
      </rPr>
      <t xml:space="preserve">⑭補助上限額
</t>
    </r>
    <r>
      <rPr>
        <b/>
        <strike/>
        <sz val="6"/>
        <color rgb="FF000000"/>
        <rFont val="游ゴシック"/>
        <family val="3"/>
        <charset val="128"/>
      </rPr>
      <t>（分単位切捨て）</t>
    </r>
  </si>
  <si>
    <t>計算ルール検討フローチャート②</t>
  </si>
  <si>
    <t>日中、夜間をまたぐものの特定難度が高い。</t>
  </si>
  <si>
    <t>日ごとに細かい計算、仕分けを行う必要がある。</t>
  </si>
  <si>
    <t>加えてクーポンの適用等、申請者の意思によるものが含まれる</t>
  </si>
  <si>
    <t>※別表パターンとほぼ同一</t>
  </si>
  <si>
    <t>※総時間、総利用金額の確認のみとし、内訳は申請者の申告を正とする。</t>
  </si>
  <si>
    <t>※ECとほぼ同一</t>
  </si>
  <si>
    <t>⑬補助対象額</t>
  </si>
  <si>
    <t>⑭補助上限額</t>
  </si>
  <si>
    <t>⑩利用総時間
（日中）</t>
  </si>
  <si>
    <t>⑩利用総時間
（夜間）</t>
  </si>
  <si>
    <t>日中</t>
  </si>
  <si>
    <t>基準単価算出？</t>
  </si>
  <si>
    <t>参考</t>
  </si>
  <si>
    <t>\\10.192.0.19\share1\P03829_大田区_ﾍﾞﾋﾞｰｼｯﾀｰ利用支援事業\受領資料\福井作業用\（福井案）20250808案第２号様式（第８条関係）利用内訳表.xlsm</t>
  </si>
  <si>
    <t>① 基礎単価算出　※支払総額から平均単価を割り戻す</t>
  </si>
  <si>
    <t>夜間</t>
  </si>
  <si>
    <t>時間</t>
  </si>
  <si>
    <t>金額</t>
  </si>
  <si>
    <t>⇐給付額？支払総額？</t>
  </si>
  <si>
    <t>①(日中)
《時間単位》
合計時間
合計金額</t>
  </si>
  <si>
    <t>①（夜間）
《時間単位》
合計時間
合計金額</t>
  </si>
  <si>
    <t>ｔ</t>
  </si>
  <si>
    <r>
      <t>【記入上の注意事項】
●Excelで入力の場合、色付きセル部分が入力箇所です。①～⑥を記載すると、⑦～⑳および</t>
    </r>
    <r>
      <rPr>
        <b/>
        <u/>
        <sz val="11"/>
        <color rgb="FF161616"/>
        <rFont val="游ゴシック"/>
        <family val="3"/>
        <charset val="128"/>
      </rPr>
      <t>申請額</t>
    </r>
    <r>
      <rPr>
        <sz val="11"/>
        <color rgb="FF161616"/>
        <rFont val="游ゴシック"/>
        <family val="3"/>
        <charset val="128"/>
      </rPr>
      <t>が自動計算されます。
●</t>
    </r>
    <r>
      <rPr>
        <b/>
        <u/>
        <sz val="11"/>
        <color rgb="FFFF0000"/>
        <rFont val="游ゴシック"/>
        <family val="3"/>
        <charset val="128"/>
      </rPr>
      <t>内訳表は児童１人につき</t>
    </r>
    <r>
      <rPr>
        <u/>
        <sz val="11"/>
        <color rgb="FF161616"/>
        <rFont val="游ゴシック"/>
        <family val="3"/>
        <charset val="128"/>
      </rPr>
      <t>利用した月ごとに作成してください。</t>
    </r>
    <r>
      <rPr>
        <b/>
        <u/>
        <sz val="11"/>
        <color rgb="FFFF0000"/>
        <rFont val="游ゴシック"/>
        <family val="3"/>
        <charset val="128"/>
      </rPr>
      <t xml:space="preserve">（申請書の提出は、ひと月につき１回としてください。）
</t>
    </r>
    <r>
      <rPr>
        <sz val="11"/>
        <color rgb="FF000000"/>
        <rFont val="游ゴシック"/>
        <family val="3"/>
        <charset val="128"/>
      </rPr>
      <t>●利用上限時間は児童１人あたり年間</t>
    </r>
    <r>
      <rPr>
        <b/>
        <sz val="11"/>
        <color rgb="FF000000"/>
        <rFont val="游ゴシック"/>
        <family val="3"/>
        <charset val="128"/>
      </rPr>
      <t>144時間</t>
    </r>
    <r>
      <rPr>
        <sz val="11"/>
        <color rgb="FF000000"/>
        <rFont val="游ゴシック"/>
        <family val="3"/>
        <charset val="128"/>
      </rPr>
      <t>（※多胎児、障がい児、ひとり親家庭の場合は、児童１人あたり</t>
    </r>
    <r>
      <rPr>
        <b/>
        <sz val="11"/>
        <color rgb="FF000000"/>
        <rFont val="游ゴシック"/>
        <family val="3"/>
        <charset val="128"/>
      </rPr>
      <t>288時間</t>
    </r>
    <r>
      <rPr>
        <sz val="11"/>
        <color rgb="FF000000"/>
        <rFont val="游ゴシック"/>
        <family val="3"/>
        <charset val="128"/>
      </rPr>
      <t>）
　補助上限額は</t>
    </r>
    <r>
      <rPr>
        <u/>
        <sz val="11"/>
        <color rgb="FF000000"/>
        <rFont val="游ゴシック"/>
        <family val="3"/>
        <charset val="128"/>
      </rPr>
      <t>１時間2,500円（7時～22時までの日中利用）</t>
    </r>
    <r>
      <rPr>
        <sz val="11"/>
        <color rgb="FF000000"/>
        <rFont val="游ゴシック"/>
        <family val="3"/>
        <charset val="128"/>
      </rPr>
      <t>または</t>
    </r>
    <r>
      <rPr>
        <u/>
        <sz val="11"/>
        <color rgb="FF000000"/>
        <rFont val="游ゴシック"/>
        <family val="3"/>
        <charset val="128"/>
      </rPr>
      <t xml:space="preserve">3,500円（22時～翌7時までの夜間利用）
</t>
    </r>
    <r>
      <rPr>
        <sz val="11"/>
        <color rgb="FF000000"/>
        <rFont val="游ゴシック"/>
        <family val="3"/>
        <charset val="128"/>
      </rPr>
      <t xml:space="preserve">●終了時間が24時以降になる場合、24時以降も同日として時間を加算し記載してください。（例：午前2時→26時と記入）
</t>
    </r>
    <r>
      <rPr>
        <sz val="11"/>
        <color rgb="FF161616"/>
        <rFont val="游ゴシック"/>
        <family val="3"/>
        <charset val="128"/>
      </rPr>
      <t>●①、③欄には、申請する日時を記載してください。この表に記載がないものついては、補助対象としません。
●②共同保育（保護者とベビーシッターが共同して保育を行う場合）に該当する利用日のみ</t>
    </r>
    <r>
      <rPr>
        <sz val="11"/>
        <color rgb="FF161616"/>
        <rFont val="Segoe UI Symbol"/>
        <family val="3"/>
        <charset val="1"/>
      </rPr>
      <t>☑</t>
    </r>
    <r>
      <rPr>
        <sz val="11"/>
        <color rgb="FF161616"/>
        <rFont val="游ゴシック"/>
        <family val="3"/>
        <charset val="128"/>
      </rPr>
      <t xml:space="preserve">。※共同保育の詳細については区のホームページをご覧いただくか、コールセンターへお問い合わせください。
●④保育料欄には、補助対象となる金額を記入してください。入会金、会費、交通費、キャンセル料、保険料、おむつ代等の実費分、家事援助、送迎のみの利用料等は含みません。
●⑤各オプション・加算料金の補助対象については区のホームページをご覧いただくか、コールセンターへお問い合わせください。
●月ごとの利用合計時間で１時間未満の端数が生じた場合は切り捨てとなるためご注意ください。
</t>
    </r>
    <phoneticPr fontId="5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</si>
</sst>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quot;日&quot;"/>
    <numFmt numFmtId="177" formatCode="00"/>
    <numFmt numFmtId="178" formatCode="#,###&quot; 円&quot;"/>
    <numFmt numFmtId="179" formatCode="###.00&quot; 時間&quot;"/>
    <numFmt numFmtId="180" formatCode="0.00_ "/>
    <numFmt numFmtId="181" formatCode="###0.00&quot; 時間&quot;"/>
    <numFmt numFmtId="182" formatCode="#,###&quot;時間&quot;"/>
    <numFmt numFmtId="183" formatCode="#,###&quot; 時間&quot;"/>
    <numFmt numFmtId="184" formatCode="#,###&quot; 分&quot;"/>
    <numFmt numFmtId="185" formatCode="0_ "/>
    <numFmt numFmtId="186" formatCode="#,##0_ "/>
  </numFmts>
  <fonts count="57" x14ac:knownFonts="1">
    <font>
      <sz val="11"/>
      <color rgb="FF000000"/>
      <name val="游ゴシック"/>
      <family val="2"/>
      <charset val="128"/>
    </font>
    <font>
      <sz val="11"/>
      <color rgb="FF000000"/>
      <name val="ＭＳ Ｐゴシック"/>
      <family val="2"/>
      <charset val="128"/>
    </font>
    <font>
      <sz val="11"/>
      <color rgb="FF161616"/>
      <name val="游ゴシック"/>
      <family val="2"/>
      <charset val="1"/>
    </font>
    <font>
      <sz val="11"/>
      <color rgb="FF161616"/>
      <name val="游ゴシック"/>
      <family val="3"/>
      <charset val="128"/>
    </font>
    <font>
      <b/>
      <sz val="20"/>
      <color rgb="FF161616"/>
      <name val="游ゴシック"/>
      <family val="3"/>
      <charset val="128"/>
    </font>
    <font>
      <b/>
      <sz val="12"/>
      <color rgb="FF161616"/>
      <name val="游ゴシック"/>
      <family val="3"/>
      <charset val="128"/>
    </font>
    <font>
      <sz val="10"/>
      <color rgb="FF161616"/>
      <name val="游ゴシック"/>
      <family val="3"/>
      <charset val="128"/>
    </font>
    <font>
      <b/>
      <sz val="11"/>
      <color rgb="FF000000"/>
      <name val="游ゴシック"/>
      <family val="3"/>
      <charset val="128"/>
    </font>
    <font>
      <sz val="14"/>
      <color rgb="FF000000"/>
      <name val="游ゴシック"/>
      <family val="2"/>
      <charset val="128"/>
    </font>
    <font>
      <b/>
      <u/>
      <sz val="11"/>
      <color rgb="FF161616"/>
      <name val="游ゴシック"/>
      <family val="3"/>
      <charset val="128"/>
    </font>
    <font>
      <b/>
      <u/>
      <sz val="11"/>
      <color rgb="FFFF0000"/>
      <name val="游ゴシック"/>
      <family val="3"/>
      <charset val="128"/>
    </font>
    <font>
      <u/>
      <sz val="11"/>
      <color rgb="FF161616"/>
      <name val="游ゴシック"/>
      <family val="3"/>
      <charset val="128"/>
    </font>
    <font>
      <sz val="11"/>
      <color rgb="FF000000"/>
      <name val="游ゴシック"/>
      <family val="3"/>
      <charset val="128"/>
    </font>
    <font>
      <u/>
      <sz val="11"/>
      <color rgb="FF000000"/>
      <name val="游ゴシック"/>
      <family val="3"/>
      <charset val="128"/>
    </font>
    <font>
      <sz val="11"/>
      <color rgb="FF161616"/>
      <name val="Segoe UI Symbol"/>
      <family val="3"/>
      <charset val="1"/>
    </font>
    <font>
      <sz val="11"/>
      <color rgb="FFFF0000"/>
      <name val="游ゴシック"/>
      <family val="3"/>
      <charset val="128"/>
    </font>
    <font>
      <b/>
      <sz val="11"/>
      <name val="游ゴシック"/>
      <family val="3"/>
      <charset val="128"/>
    </font>
    <font>
      <b/>
      <sz val="9"/>
      <color rgb="FF000000"/>
      <name val="游ゴシック"/>
      <family val="3"/>
      <charset val="128"/>
    </font>
    <font>
      <b/>
      <sz val="6"/>
      <color rgb="FF000000"/>
      <name val="游ゴシック"/>
      <family val="3"/>
      <charset val="128"/>
    </font>
    <font>
      <b/>
      <sz val="8"/>
      <color rgb="FF000000"/>
      <name val="游ゴシック"/>
      <family val="3"/>
      <charset val="128"/>
    </font>
    <font>
      <b/>
      <sz val="8"/>
      <name val="游ゴシック"/>
      <family val="3"/>
      <charset val="128"/>
    </font>
    <font>
      <b/>
      <sz val="16"/>
      <name val="游ゴシック"/>
      <family val="3"/>
      <charset val="128"/>
    </font>
    <font>
      <sz val="14"/>
      <name val="游ゴシック"/>
      <family val="3"/>
      <charset val="128"/>
    </font>
    <font>
      <sz val="11"/>
      <name val="游ゴシック"/>
      <family val="3"/>
      <charset val="128"/>
    </font>
    <font>
      <sz val="10"/>
      <color rgb="FF000000"/>
      <name val="游ゴシック"/>
      <family val="2"/>
      <charset val="128"/>
    </font>
    <font>
      <sz val="14"/>
      <color rgb="FF000000"/>
      <name val="游ゴシック"/>
      <family val="3"/>
      <charset val="128"/>
    </font>
    <font>
      <sz val="11"/>
      <color rgb="FF808080"/>
      <name val="游ゴシック"/>
      <family val="2"/>
      <charset val="128"/>
    </font>
    <font>
      <sz val="8"/>
      <color rgb="FF000000"/>
      <name val="游ゴシック"/>
      <family val="3"/>
      <charset val="128"/>
    </font>
    <font>
      <b/>
      <sz val="14"/>
      <color rgb="FF000000"/>
      <name val="ＭＳ Ｐゴシック"/>
      <family val="3"/>
      <charset val="128"/>
    </font>
    <font>
      <sz val="11"/>
      <name val="游ゴシック"/>
      <family val="2"/>
      <charset val="128"/>
    </font>
    <font>
      <b/>
      <sz val="16"/>
      <color rgb="FF000000"/>
      <name val="ＭＳ Ｐゴシック"/>
      <family val="3"/>
      <charset val="128"/>
    </font>
    <font>
      <b/>
      <sz val="16"/>
      <name val="ＭＳ Ｐゴシック"/>
      <family val="3"/>
      <charset val="128"/>
    </font>
    <font>
      <b/>
      <sz val="18"/>
      <color rgb="FF000000"/>
      <name val="ＭＳ Ｐゴシック"/>
      <family val="3"/>
      <charset val="128"/>
    </font>
    <font>
      <sz val="6"/>
      <color rgb="FF000000"/>
      <name val="游ゴシック"/>
      <family val="2"/>
      <charset val="128"/>
    </font>
    <font>
      <sz val="10"/>
      <color rgb="FF000000"/>
      <name val="游ゴシック"/>
      <family val="3"/>
      <charset val="128"/>
    </font>
    <font>
      <sz val="9"/>
      <color rgb="FF000000"/>
      <name val="游ゴシック"/>
      <family val="3"/>
      <charset val="128"/>
    </font>
    <font>
      <b/>
      <sz val="12"/>
      <color rgb="FF000000"/>
      <name val="ＭＳ Ｐゴシック"/>
      <family val="3"/>
      <charset val="128"/>
    </font>
    <font>
      <sz val="16"/>
      <name val="ＭＳ Ｐゴシック"/>
      <family val="3"/>
      <charset val="128"/>
    </font>
    <font>
      <b/>
      <sz val="9"/>
      <color rgb="FF000000"/>
      <name val="ＭＳ Ｐゴシック"/>
      <family val="3"/>
      <charset val="128"/>
    </font>
    <font>
      <sz val="10"/>
      <name val="游ゴシック"/>
      <family val="3"/>
      <charset val="128"/>
    </font>
    <font>
      <sz val="11"/>
      <color rgb="FFFF0000"/>
      <name val="游ゴシック"/>
      <family val="2"/>
      <charset val="128"/>
    </font>
    <font>
      <b/>
      <sz val="7"/>
      <color rgb="FF000000"/>
      <name val="游ゴシック"/>
      <family val="3"/>
      <charset val="128"/>
    </font>
    <font>
      <b/>
      <sz val="6"/>
      <name val="游ゴシック"/>
      <family val="3"/>
      <charset val="128"/>
    </font>
    <font>
      <sz val="12"/>
      <name val="游ゴシック"/>
      <family val="3"/>
      <charset val="128"/>
    </font>
    <font>
      <b/>
      <sz val="16"/>
      <color rgb="FF000000"/>
      <name val="游ゴシック"/>
      <family val="3"/>
      <charset val="128"/>
    </font>
    <font>
      <sz val="12"/>
      <color rgb="FF000000"/>
      <name val="游ゴシック"/>
      <family val="2"/>
      <charset val="128"/>
    </font>
    <font>
      <sz val="16"/>
      <color rgb="FF000000"/>
      <name val="ＭＳ Ｐゴシック"/>
      <family val="3"/>
      <charset val="128"/>
    </font>
    <font>
      <sz val="10"/>
      <name val="游ゴシック"/>
      <family val="2"/>
      <charset val="128"/>
    </font>
    <font>
      <sz val="9"/>
      <name val="游ゴシック"/>
      <family val="3"/>
      <charset val="128"/>
    </font>
    <font>
      <b/>
      <strike/>
      <sz val="6"/>
      <name val="游ゴシック"/>
      <family val="3"/>
      <charset val="128"/>
    </font>
    <font>
      <b/>
      <strike/>
      <sz val="6"/>
      <color rgb="FF000000"/>
      <name val="游ゴシック"/>
      <family val="3"/>
      <charset val="128"/>
    </font>
    <font>
      <b/>
      <sz val="22"/>
      <color rgb="FF000000"/>
      <name val="游ゴシック"/>
      <family val="3"/>
      <charset val="128"/>
    </font>
    <font>
      <b/>
      <sz val="9"/>
      <color rgb="FF161616"/>
      <name val="游ゴシック"/>
      <family val="3"/>
      <charset val="128"/>
    </font>
    <font>
      <sz val="9"/>
      <color rgb="FF161616"/>
      <name val="游ゴシック"/>
      <family val="3"/>
      <charset val="128"/>
    </font>
    <font>
      <b/>
      <sz val="11"/>
      <color rgb="FF161616"/>
      <name val="游ゴシック"/>
      <family val="3"/>
      <charset val="128"/>
    </font>
    <font>
      <sz val="11"/>
      <color rgb="FF000000"/>
      <name val="游ゴシック"/>
      <family val="2"/>
      <charset val="128"/>
    </font>
    <font>
      <sz val="6"/>
      <name val="游ゴシック"/>
      <family val="2"/>
      <charset val="128"/>
    </font>
  </fonts>
  <fills count="13">
    <fill>
      <patternFill patternType="none"/>
    </fill>
    <fill>
      <patternFill patternType="gray125"/>
    </fill>
    <fill>
      <patternFill patternType="solid">
        <fgColor rgb="FFFFFFFF"/>
        <bgColor rgb="FFFFF8E5"/>
      </patternFill>
    </fill>
    <fill>
      <patternFill patternType="solid">
        <fgColor rgb="FF7F7F7F"/>
        <bgColor rgb="FF808080"/>
      </patternFill>
    </fill>
    <fill>
      <patternFill patternType="solid">
        <fgColor rgb="FFFFF8E5"/>
        <bgColor rgb="FFFFFFFF"/>
      </patternFill>
    </fill>
    <fill>
      <patternFill patternType="solid">
        <fgColor rgb="FFD9F2D0"/>
        <bgColor rgb="FFCAEEFB"/>
      </patternFill>
    </fill>
    <fill>
      <patternFill patternType="solid">
        <fgColor rgb="FFFFFF00"/>
        <bgColor rgb="FFFFFF00"/>
      </patternFill>
    </fill>
    <fill>
      <patternFill patternType="solid">
        <fgColor rgb="FF000000"/>
        <bgColor rgb="FF161616"/>
      </patternFill>
    </fill>
    <fill>
      <patternFill patternType="solid">
        <fgColor rgb="FF808080"/>
        <bgColor rgb="FF7F7F7F"/>
      </patternFill>
    </fill>
    <fill>
      <patternFill patternType="solid">
        <fgColor rgb="FFF2CFEE"/>
        <bgColor rgb="FFFBE3D6"/>
      </patternFill>
    </fill>
    <fill>
      <patternFill patternType="solid">
        <fgColor rgb="FFCAEEFB"/>
        <bgColor rgb="FFCCFFFF"/>
      </patternFill>
    </fill>
    <fill>
      <patternFill patternType="solid">
        <fgColor rgb="FFFBE3D6"/>
        <bgColor rgb="FFFFF8E5"/>
      </patternFill>
    </fill>
    <fill>
      <patternFill patternType="solid">
        <fgColor rgb="FFD1D1D1"/>
        <bgColor rgb="FFF2CFEE"/>
      </patternFill>
    </fill>
  </fills>
  <borders count="80">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medium">
        <color auto="1"/>
      </left>
      <right style="medium">
        <color auto="1"/>
      </right>
      <top style="medium">
        <color auto="1"/>
      </top>
      <bottom/>
      <diagonal/>
    </border>
    <border>
      <left style="thin">
        <color auto="1"/>
      </left>
      <right/>
      <top/>
      <bottom style="thin">
        <color auto="1"/>
      </bottom>
      <diagonal/>
    </border>
    <border>
      <left/>
      <right/>
      <top style="thin">
        <color auto="1"/>
      </top>
      <bottom/>
      <diagonal/>
    </border>
    <border>
      <left style="medium">
        <color auto="1"/>
      </left>
      <right style="medium">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medium">
        <color auto="1"/>
      </right>
      <top/>
      <bottom/>
      <diagonal/>
    </border>
    <border>
      <left style="medium">
        <color auto="1"/>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double">
        <color auto="1"/>
      </right>
      <top style="medium">
        <color auto="1"/>
      </top>
      <bottom style="thin">
        <color auto="1"/>
      </bottom>
      <diagonal/>
    </border>
    <border>
      <left style="double">
        <color auto="1"/>
      </left>
      <right style="double">
        <color auto="1"/>
      </right>
      <top style="double">
        <color auto="1"/>
      </top>
      <bottom style="double">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diagonal/>
    </border>
    <border>
      <left/>
      <right/>
      <top/>
      <bottom style="thin">
        <color auto="1"/>
      </bottom>
      <diagonal/>
    </border>
    <border>
      <left/>
      <right style="medium">
        <color auto="1"/>
      </right>
      <top/>
      <bottom style="medium">
        <color auto="1"/>
      </bottom>
      <diagonal/>
    </border>
    <border>
      <left style="medium">
        <color auto="1"/>
      </left>
      <right style="medium">
        <color auto="1"/>
      </right>
      <top style="medium">
        <color auto="1"/>
      </top>
      <bottom style="thin">
        <color auto="1"/>
      </bottom>
      <diagonal/>
    </border>
    <border>
      <left style="thin">
        <color auto="1"/>
      </left>
      <right/>
      <top/>
      <bottom/>
      <diagonal/>
    </border>
    <border>
      <left/>
      <right style="thin">
        <color auto="1"/>
      </right>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medium">
        <color auto="1"/>
      </left>
      <right style="medium">
        <color auto="1"/>
      </right>
      <top style="thin">
        <color auto="1"/>
      </top>
      <bottom/>
      <diagonal/>
    </border>
    <border>
      <left style="medium">
        <color auto="1"/>
      </left>
      <right style="thin">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medium">
        <color rgb="FFFF0000"/>
      </left>
      <right style="medium">
        <color rgb="FFFF0000"/>
      </right>
      <top style="medium">
        <color rgb="FFFF0000"/>
      </top>
      <bottom style="medium">
        <color rgb="FFFF0000"/>
      </bottom>
      <diagonal/>
    </border>
    <border>
      <left/>
      <right style="thin">
        <color auto="1"/>
      </right>
      <top style="double">
        <color auto="1"/>
      </top>
      <bottom style="thin">
        <color auto="1"/>
      </bottom>
      <diagonal/>
    </border>
    <border>
      <left/>
      <right style="medium">
        <color auto="1"/>
      </right>
      <top style="double">
        <color auto="1"/>
      </top>
      <bottom style="thin">
        <color auto="1"/>
      </bottom>
      <diagonal/>
    </border>
    <border>
      <left style="medium">
        <color auto="1"/>
      </left>
      <right style="medium">
        <color auto="1"/>
      </right>
      <top style="double">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medium">
        <color rgb="FFFF0000"/>
      </left>
      <right/>
      <top style="medium">
        <color rgb="FFFF0000"/>
      </top>
      <bottom style="medium">
        <color rgb="FFFF0000"/>
      </bottom>
      <diagonal/>
    </border>
    <border>
      <left style="medium">
        <color auto="1"/>
      </left>
      <right style="thin">
        <color auto="1"/>
      </right>
      <top style="thin">
        <color auto="1"/>
      </top>
      <bottom/>
      <diagonal/>
    </border>
    <border>
      <left/>
      <right style="medium">
        <color auto="1"/>
      </right>
      <top style="thin">
        <color auto="1"/>
      </top>
      <bottom style="thin">
        <color auto="1"/>
      </bottom>
      <diagonal/>
    </border>
    <border>
      <left style="medium">
        <color auto="1"/>
      </left>
      <right style="medium">
        <color auto="1"/>
      </right>
      <top/>
      <bottom style="thin">
        <color auto="1"/>
      </bottom>
      <diagonal/>
    </border>
    <border>
      <left style="medium">
        <color auto="1"/>
      </left>
      <right style="thin">
        <color auto="1"/>
      </right>
      <top/>
      <bottom/>
      <diagonal/>
    </border>
    <border>
      <left style="medium">
        <color auto="1"/>
      </left>
      <right style="medium">
        <color auto="1"/>
      </right>
      <top/>
      <bottom/>
      <diagonal/>
    </border>
    <border>
      <left style="thin">
        <color auto="1"/>
      </left>
      <right style="medium">
        <color auto="1"/>
      </right>
      <top/>
      <bottom style="thin">
        <color auto="1"/>
      </bottom>
      <diagonal/>
    </border>
    <border>
      <left style="thin">
        <color auto="1"/>
      </left>
      <right/>
      <top style="thin">
        <color auto="1"/>
      </top>
      <bottom style="double">
        <color auto="1"/>
      </bottom>
      <diagonal/>
    </border>
    <border>
      <left/>
      <right style="medium">
        <color auto="1"/>
      </right>
      <top style="thin">
        <color auto="1"/>
      </top>
      <bottom style="double">
        <color auto="1"/>
      </bottom>
      <diagonal/>
    </border>
    <border>
      <left style="medium">
        <color auto="1"/>
      </left>
      <right style="thin">
        <color auto="1"/>
      </right>
      <top/>
      <bottom style="thin">
        <color auto="1"/>
      </bottom>
      <diagonal/>
    </border>
    <border>
      <left style="medium">
        <color auto="1"/>
      </left>
      <right style="thin">
        <color auto="1"/>
      </right>
      <top style="double">
        <color auto="1"/>
      </top>
      <bottom style="thin">
        <color auto="1"/>
      </bottom>
      <diagonal/>
    </border>
    <border>
      <left style="medium">
        <color auto="1"/>
      </left>
      <right/>
      <top style="medium">
        <color auto="1"/>
      </top>
      <bottom style="thin">
        <color auto="1"/>
      </bottom>
      <diagonal/>
    </border>
    <border>
      <left style="double">
        <color auto="1"/>
      </left>
      <right style="medium">
        <color auto="1"/>
      </right>
      <top style="medium">
        <color auto="1"/>
      </top>
      <bottom style="thin">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medium">
        <color auto="1"/>
      </bottom>
      <diagonal/>
    </border>
    <border>
      <left style="double">
        <color auto="1"/>
      </left>
      <right style="medium">
        <color auto="1"/>
      </right>
      <top style="thin">
        <color auto="1"/>
      </top>
      <bottom style="medium">
        <color auto="1"/>
      </bottom>
      <diagonal/>
    </border>
    <border>
      <left style="thin">
        <color auto="1"/>
      </left>
      <right style="thin">
        <color auto="1"/>
      </right>
      <top style="medium">
        <color auto="1"/>
      </top>
      <bottom/>
      <diagonal/>
    </border>
    <border>
      <left style="medium">
        <color rgb="FFFF0000"/>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style="thin">
        <color auto="1"/>
      </left>
      <right style="medium">
        <color auto="1"/>
      </right>
      <top style="double">
        <color auto="1"/>
      </top>
      <bottom style="thin">
        <color auto="1"/>
      </bottom>
      <diagonal/>
    </border>
    <border>
      <left style="thin">
        <color auto="1"/>
      </left>
      <right style="thin">
        <color auto="1"/>
      </right>
      <top style="double">
        <color auto="1"/>
      </top>
      <bottom/>
      <diagonal/>
    </border>
    <border>
      <left style="thin">
        <color auto="1"/>
      </left>
      <right/>
      <top style="thin">
        <color auto="1"/>
      </top>
      <bottom style="medium">
        <color auto="1"/>
      </bottom>
      <diagonal/>
    </border>
    <border>
      <left style="thin">
        <color auto="1"/>
      </left>
      <right/>
      <top style="medium">
        <color auto="1"/>
      </top>
      <bottom style="thin">
        <color auto="1"/>
      </bottom>
      <diagonal/>
    </border>
    <border>
      <left style="thin">
        <color auto="1"/>
      </left>
      <right style="thin">
        <color auto="1"/>
      </right>
      <top/>
      <bottom/>
      <diagonal/>
    </border>
    <border>
      <left style="medium">
        <color rgb="FFFF0000"/>
      </left>
      <right style="medium">
        <color rgb="FFFF0000"/>
      </right>
      <top style="medium">
        <color auto="1"/>
      </top>
      <bottom style="thin">
        <color auto="1"/>
      </bottom>
      <diagonal/>
    </border>
    <border>
      <left style="medium">
        <color rgb="FFFF0000"/>
      </left>
      <right style="medium">
        <color rgb="FFFF0000"/>
      </right>
      <top/>
      <bottom style="medium">
        <color rgb="FFFF0000"/>
      </bottom>
      <diagonal/>
    </border>
  </borders>
  <cellStyleXfs count="6">
    <xf numFmtId="0" fontId="0" fillId="0" borderId="0">
      <alignment vertical="center"/>
    </xf>
    <xf numFmtId="9" fontId="55" fillId="0" borderId="0" applyBorder="0" applyProtection="0">
      <alignment vertical="center"/>
    </xf>
    <xf numFmtId="0" fontId="1" fillId="0" borderId="0">
      <alignment vertical="center"/>
    </xf>
    <xf numFmtId="0" fontId="1" fillId="0" borderId="0">
      <alignment vertical="center"/>
    </xf>
    <xf numFmtId="0" fontId="2" fillId="0" borderId="0"/>
    <xf numFmtId="0" fontId="55" fillId="0" borderId="0">
      <alignment vertical="center"/>
    </xf>
  </cellStyleXfs>
  <cellXfs count="327">
    <xf numFmtId="0" fontId="0" fillId="0" borderId="0" xfId="0">
      <alignment vertical="center"/>
    </xf>
    <xf numFmtId="0" fontId="55" fillId="2" borderId="0" xfId="5" applyFill="1">
      <alignment vertical="center"/>
    </xf>
    <xf numFmtId="0" fontId="55" fillId="3" borderId="0" xfId="5" applyFill="1">
      <alignment vertical="center"/>
    </xf>
    <xf numFmtId="0" fontId="3" fillId="0" borderId="0" xfId="5" applyFont="1" applyAlignment="1">
      <alignment vertical="top"/>
    </xf>
    <xf numFmtId="0" fontId="5" fillId="2" borderId="0" xfId="5" applyFont="1" applyFill="1" applyAlignment="1">
      <alignment vertical="center" wrapText="1"/>
    </xf>
    <xf numFmtId="0" fontId="6" fillId="0" borderId="0" xfId="5" applyFont="1" applyAlignment="1">
      <alignment vertical="top" wrapText="1"/>
    </xf>
    <xf numFmtId="0" fontId="3" fillId="2" borderId="0" xfId="5" applyFont="1" applyFill="1" applyAlignment="1">
      <alignment vertical="top" wrapText="1"/>
    </xf>
    <xf numFmtId="0" fontId="55" fillId="2" borderId="2" xfId="5" applyFill="1" applyBorder="1">
      <alignment vertical="center"/>
    </xf>
    <xf numFmtId="0" fontId="55" fillId="2" borderId="3" xfId="5" applyFill="1" applyBorder="1">
      <alignment vertical="center"/>
    </xf>
    <xf numFmtId="0" fontId="55" fillId="2" borderId="4" xfId="5" applyFill="1" applyBorder="1">
      <alignment vertical="center"/>
    </xf>
    <xf numFmtId="0" fontId="55" fillId="2" borderId="5" xfId="5" applyFill="1" applyBorder="1">
      <alignment vertical="center"/>
    </xf>
    <xf numFmtId="0" fontId="16" fillId="2" borderId="0" xfId="5" applyFont="1" applyFill="1">
      <alignment vertical="center"/>
    </xf>
    <xf numFmtId="0" fontId="17" fillId="2" borderId="0" xfId="3" applyFont="1" applyFill="1">
      <alignment vertical="center"/>
    </xf>
    <xf numFmtId="0" fontId="21" fillId="4" borderId="8" xfId="5" applyFont="1" applyFill="1" applyBorder="1" applyAlignment="1" applyProtection="1">
      <alignment horizontal="center" vertical="center"/>
      <protection locked="0"/>
    </xf>
    <xf numFmtId="0" fontId="23" fillId="0" borderId="11" xfId="3" applyFont="1" applyBorder="1" applyAlignment="1">
      <alignment horizontal="center" vertical="center"/>
    </xf>
    <xf numFmtId="0" fontId="23" fillId="2" borderId="8" xfId="3" applyFont="1" applyFill="1" applyBorder="1" applyAlignment="1">
      <alignment horizontal="center" vertical="center"/>
    </xf>
    <xf numFmtId="178" fontId="55" fillId="2" borderId="0" xfId="5" applyNumberFormat="1" applyFill="1">
      <alignment vertical="center"/>
    </xf>
    <xf numFmtId="180" fontId="24" fillId="2" borderId="0" xfId="5" applyNumberFormat="1" applyFont="1" applyFill="1">
      <alignment vertical="center"/>
    </xf>
    <xf numFmtId="0" fontId="12" fillId="0" borderId="11" xfId="3" applyFont="1" applyBorder="1" applyAlignment="1">
      <alignment horizontal="center" vertical="center"/>
    </xf>
    <xf numFmtId="0" fontId="12" fillId="2" borderId="8" xfId="3" applyFont="1" applyFill="1" applyBorder="1" applyAlignment="1">
      <alignment horizontal="center" vertical="center"/>
    </xf>
    <xf numFmtId="0" fontId="12" fillId="0" borderId="2" xfId="3" applyFont="1" applyBorder="1" applyAlignment="1">
      <alignment horizontal="center" vertical="center"/>
    </xf>
    <xf numFmtId="0" fontId="12" fillId="2" borderId="1" xfId="3" applyFont="1" applyFill="1" applyBorder="1" applyAlignment="1">
      <alignment horizontal="center" vertical="center"/>
    </xf>
    <xf numFmtId="0" fontId="55" fillId="2" borderId="0" xfId="5" applyFill="1" applyAlignment="1">
      <alignment horizontal="center" vertical="center"/>
    </xf>
    <xf numFmtId="179" fontId="24" fillId="2" borderId="0" xfId="5" applyNumberFormat="1" applyFont="1" applyFill="1" applyAlignment="1">
      <alignment horizontal="right" vertical="distributed" wrapText="1"/>
    </xf>
    <xf numFmtId="179" fontId="24" fillId="2" borderId="0" xfId="5" applyNumberFormat="1" applyFont="1" applyFill="1" applyAlignment="1">
      <alignment horizontal="right" vertical="center"/>
    </xf>
    <xf numFmtId="178" fontId="55" fillId="2" borderId="0" xfId="5" applyNumberFormat="1" applyFill="1" applyAlignment="1">
      <alignment horizontal="right" vertical="center"/>
    </xf>
    <xf numFmtId="178" fontId="30" fillId="2" borderId="0" xfId="3" applyNumberFormat="1" applyFont="1" applyFill="1" applyAlignment="1">
      <alignment horizontal="center" vertical="center"/>
    </xf>
    <xf numFmtId="0" fontId="33" fillId="2" borderId="0" xfId="5" applyFont="1" applyFill="1">
      <alignment vertical="center"/>
    </xf>
    <xf numFmtId="0" fontId="29" fillId="2" borderId="0" xfId="5" applyFont="1" applyFill="1">
      <alignment vertical="center"/>
    </xf>
    <xf numFmtId="0" fontId="35" fillId="2" borderId="0" xfId="5" applyFont="1" applyFill="1" applyAlignment="1">
      <alignment horizontal="center" vertical="center" wrapText="1"/>
    </xf>
    <xf numFmtId="182" fontId="30" fillId="2" borderId="0" xfId="3" applyNumberFormat="1" applyFont="1" applyFill="1" applyAlignment="1">
      <alignment horizontal="right"/>
    </xf>
    <xf numFmtId="0" fontId="27" fillId="2" borderId="0" xfId="5" applyFont="1" applyFill="1" applyAlignment="1">
      <alignment horizontal="center" vertical="center"/>
    </xf>
    <xf numFmtId="181" fontId="36" fillId="2" borderId="0" xfId="3" applyNumberFormat="1" applyFont="1" applyFill="1" applyAlignment="1">
      <alignment horizontal="right"/>
    </xf>
    <xf numFmtId="0" fontId="27" fillId="2" borderId="0" xfId="5" applyFont="1" applyFill="1" applyAlignment="1">
      <alignment horizontal="center" vertical="center" wrapText="1"/>
    </xf>
    <xf numFmtId="178" fontId="37" fillId="2" borderId="0" xfId="3" applyNumberFormat="1" applyFont="1" applyFill="1" applyAlignment="1">
      <alignment horizontal="center" vertical="center"/>
    </xf>
    <xf numFmtId="181" fontId="38" fillId="2" borderId="0" xfId="3" applyNumberFormat="1" applyFont="1" applyFill="1" applyAlignment="1">
      <alignment horizontal="center" vertical="center"/>
    </xf>
    <xf numFmtId="0" fontId="39" fillId="2" borderId="0" xfId="5" applyFont="1" applyFill="1" applyAlignment="1">
      <alignment horizontal="center" vertical="center" wrapText="1"/>
    </xf>
    <xf numFmtId="0" fontId="0" fillId="2" borderId="0" xfId="0" applyFill="1">
      <alignment vertical="center"/>
    </xf>
    <xf numFmtId="0" fontId="0" fillId="3" borderId="0" xfId="0" applyFill="1">
      <alignment vertical="center"/>
    </xf>
    <xf numFmtId="0" fontId="0" fillId="7" borderId="27" xfId="0" applyFill="1" applyBorder="1">
      <alignment vertical="center"/>
    </xf>
    <xf numFmtId="0" fontId="0" fillId="7" borderId="28" xfId="0" applyFill="1" applyBorder="1">
      <alignment vertical="center"/>
    </xf>
    <xf numFmtId="0" fontId="0" fillId="7" borderId="29" xfId="0" applyFill="1" applyBorder="1">
      <alignment vertical="center"/>
    </xf>
    <xf numFmtId="0" fontId="0" fillId="2" borderId="8" xfId="0" applyFill="1" applyBorder="1">
      <alignment vertical="center"/>
    </xf>
    <xf numFmtId="0" fontId="0" fillId="2" borderId="11" xfId="0" applyFill="1" applyBorder="1">
      <alignment vertical="center"/>
    </xf>
    <xf numFmtId="0" fontId="0" fillId="2" borderId="4" xfId="0" applyFill="1" applyBorder="1">
      <alignment vertical="center"/>
    </xf>
    <xf numFmtId="0" fontId="0" fillId="7" borderId="31" xfId="0" applyFill="1" applyBorder="1">
      <alignment vertical="center"/>
    </xf>
    <xf numFmtId="180" fontId="0" fillId="3" borderId="0" xfId="0" applyNumberFormat="1" applyFill="1">
      <alignment vertical="center"/>
    </xf>
    <xf numFmtId="0" fontId="0" fillId="2" borderId="10" xfId="0" applyFill="1" applyBorder="1">
      <alignment vertical="center"/>
    </xf>
    <xf numFmtId="0" fontId="0" fillId="2" borderId="32" xfId="0" applyFill="1" applyBorder="1">
      <alignment vertical="center"/>
    </xf>
    <xf numFmtId="0" fontId="0" fillId="6" borderId="32" xfId="0" applyFill="1" applyBorder="1" applyProtection="1">
      <alignment vertical="center"/>
      <protection locked="0"/>
    </xf>
    <xf numFmtId="0" fontId="0" fillId="2" borderId="5" xfId="0" applyFill="1" applyBorder="1">
      <alignment vertical="center"/>
    </xf>
    <xf numFmtId="0" fontId="7" fillId="2" borderId="0" xfId="0" applyFont="1" applyFill="1">
      <alignment vertical="center"/>
    </xf>
    <xf numFmtId="0" fontId="0" fillId="7" borderId="33" xfId="0" applyFill="1" applyBorder="1">
      <alignment vertical="center"/>
    </xf>
    <xf numFmtId="0" fontId="40" fillId="2" borderId="0" xfId="0" applyFont="1" applyFill="1">
      <alignment vertical="center"/>
    </xf>
    <xf numFmtId="0" fontId="17" fillId="2" borderId="35" xfId="2" applyFont="1" applyFill="1" applyBorder="1" applyAlignment="1">
      <alignment vertical="center" wrapText="1"/>
    </xf>
    <xf numFmtId="0" fontId="17" fillId="2" borderId="0" xfId="2" applyFont="1" applyFill="1" applyAlignment="1">
      <alignment vertical="center" wrapText="1"/>
    </xf>
    <xf numFmtId="0" fontId="17" fillId="2" borderId="36" xfId="2" applyFont="1" applyFill="1" applyBorder="1" applyAlignment="1">
      <alignment vertical="center" wrapText="1"/>
    </xf>
    <xf numFmtId="0" fontId="17" fillId="2" borderId="0" xfId="2" applyFont="1" applyFill="1">
      <alignment vertical="center"/>
    </xf>
    <xf numFmtId="0" fontId="21" fillId="6" borderId="8" xfId="0" applyFont="1" applyFill="1" applyBorder="1" applyAlignment="1" applyProtection="1">
      <alignment horizontal="center" vertical="center"/>
      <protection locked="0"/>
    </xf>
    <xf numFmtId="0" fontId="23" fillId="0" borderId="11" xfId="2" applyFont="1" applyBorder="1" applyAlignment="1">
      <alignment horizontal="center" vertical="center"/>
    </xf>
    <xf numFmtId="0" fontId="23" fillId="2" borderId="8" xfId="2" applyFont="1" applyFill="1" applyBorder="1" applyAlignment="1">
      <alignment horizontal="center" vertical="center"/>
    </xf>
    <xf numFmtId="0" fontId="44" fillId="6" borderId="8" xfId="0" applyFont="1" applyFill="1" applyBorder="1" applyAlignment="1" applyProtection="1">
      <alignment horizontal="center" vertical="center"/>
      <protection locked="0"/>
    </xf>
    <xf numFmtId="0" fontId="12" fillId="0" borderId="11" xfId="2" applyFont="1" applyBorder="1" applyAlignment="1">
      <alignment horizontal="center" vertical="center"/>
    </xf>
    <xf numFmtId="0" fontId="12" fillId="2" borderId="8" xfId="2" applyFont="1" applyFill="1" applyBorder="1" applyAlignment="1">
      <alignment horizontal="center" vertical="center"/>
    </xf>
    <xf numFmtId="0" fontId="44" fillId="6" borderId="6" xfId="0" applyFont="1" applyFill="1" applyBorder="1" applyAlignment="1" applyProtection="1">
      <alignment horizontal="center" vertical="center"/>
      <protection locked="0"/>
    </xf>
    <xf numFmtId="0" fontId="12" fillId="0" borderId="2" xfId="2" applyFont="1" applyBorder="1" applyAlignment="1">
      <alignment horizontal="center" vertical="center"/>
    </xf>
    <xf numFmtId="0" fontId="12" fillId="2" borderId="1" xfId="2" applyFont="1" applyFill="1" applyBorder="1" applyAlignment="1">
      <alignment horizontal="center" vertical="center"/>
    </xf>
    <xf numFmtId="0" fontId="0" fillId="2" borderId="0" xfId="0" applyFill="1" applyAlignment="1">
      <alignment horizontal="center" vertical="center"/>
    </xf>
    <xf numFmtId="0" fontId="27" fillId="2" borderId="0" xfId="0" applyFont="1" applyFill="1" applyAlignment="1">
      <alignment horizontal="center" vertical="center"/>
    </xf>
    <xf numFmtId="182" fontId="46" fillId="2" borderId="0" xfId="2" applyNumberFormat="1" applyFont="1" applyFill="1" applyAlignment="1">
      <alignment horizontal="right"/>
    </xf>
    <xf numFmtId="178" fontId="46" fillId="2" borderId="0" xfId="2" applyNumberFormat="1" applyFont="1" applyFill="1" applyAlignment="1">
      <alignment horizontal="right"/>
    </xf>
    <xf numFmtId="0" fontId="35" fillId="2" borderId="0" xfId="0" applyFont="1" applyFill="1" applyAlignment="1">
      <alignment horizontal="center" vertical="center"/>
    </xf>
    <xf numFmtId="178" fontId="46" fillId="2" borderId="0" xfId="2" applyNumberFormat="1" applyFont="1" applyFill="1" applyAlignment="1">
      <alignment horizontal="center"/>
    </xf>
    <xf numFmtId="0" fontId="34" fillId="2" borderId="0" xfId="0" applyFont="1" applyFill="1" applyAlignment="1">
      <alignment horizontal="center" vertical="center" wrapText="1"/>
    </xf>
    <xf numFmtId="182" fontId="46" fillId="2" borderId="0" xfId="2" applyNumberFormat="1" applyFont="1" applyFill="1" applyAlignment="1">
      <alignment horizontal="center"/>
    </xf>
    <xf numFmtId="178" fontId="46" fillId="2" borderId="0" xfId="2" applyNumberFormat="1" applyFont="1" applyFill="1" applyAlignment="1"/>
    <xf numFmtId="0" fontId="29" fillId="2" borderId="0" xfId="0" applyFont="1" applyFill="1">
      <alignment vertical="center"/>
    </xf>
    <xf numFmtId="0" fontId="0" fillId="2" borderId="27" xfId="0" applyFill="1" applyBorder="1">
      <alignment vertical="center"/>
    </xf>
    <xf numFmtId="0" fontId="0" fillId="2" borderId="28" xfId="0" applyFill="1" applyBorder="1">
      <alignment vertical="center"/>
    </xf>
    <xf numFmtId="0" fontId="0" fillId="2" borderId="29" xfId="0" applyFill="1" applyBorder="1">
      <alignment vertical="center"/>
    </xf>
    <xf numFmtId="0" fontId="0" fillId="2" borderId="31" xfId="0" applyFill="1" applyBorder="1">
      <alignment vertical="center"/>
    </xf>
    <xf numFmtId="0" fontId="0" fillId="2" borderId="33" xfId="0" applyFill="1" applyBorder="1">
      <alignment vertical="center"/>
    </xf>
    <xf numFmtId="0" fontId="0" fillId="7" borderId="0" xfId="0" applyFill="1">
      <alignment vertical="center"/>
    </xf>
    <xf numFmtId="0" fontId="51" fillId="0" borderId="0" xfId="0" applyFont="1">
      <alignment vertical="center"/>
    </xf>
    <xf numFmtId="0" fontId="0" fillId="0" borderId="0" xfId="0" applyAlignment="1">
      <alignment horizontal="center" vertical="center"/>
    </xf>
    <xf numFmtId="179" fontId="24" fillId="9" borderId="10" xfId="0" applyNumberFormat="1" applyFont="1" applyFill="1" applyBorder="1" applyAlignment="1">
      <alignment horizontal="center" vertical="center"/>
    </xf>
    <xf numFmtId="179" fontId="24" fillId="5" borderId="32" xfId="0" applyNumberFormat="1" applyFont="1" applyFill="1" applyBorder="1" applyAlignment="1">
      <alignment horizontal="center" vertical="center"/>
    </xf>
    <xf numFmtId="179" fontId="24" fillId="10" borderId="5" xfId="0" applyNumberFormat="1" applyFont="1" applyFill="1" applyBorder="1" applyAlignment="1">
      <alignment horizontal="center" vertical="center"/>
    </xf>
    <xf numFmtId="0" fontId="52" fillId="0" borderId="0" xfId="0" applyFont="1" applyAlignment="1">
      <alignment vertical="top"/>
    </xf>
    <xf numFmtId="0" fontId="53" fillId="0" borderId="0" xfId="0" applyFont="1" applyAlignment="1">
      <alignment vertical="top"/>
    </xf>
    <xf numFmtId="179" fontId="52" fillId="0" borderId="0" xfId="0" applyNumberFormat="1" applyFont="1" applyAlignment="1">
      <alignment vertical="top"/>
    </xf>
    <xf numFmtId="186" fontId="52" fillId="0" borderId="0" xfId="0" applyNumberFormat="1" applyFont="1" applyAlignment="1">
      <alignment vertical="top"/>
    </xf>
    <xf numFmtId="0" fontId="54" fillId="0" borderId="0" xfId="0" applyFont="1" applyAlignment="1">
      <alignment vertical="top"/>
    </xf>
    <xf numFmtId="0" fontId="3" fillId="0" borderId="0" xfId="0" applyFont="1" applyAlignment="1">
      <alignment vertical="top"/>
    </xf>
    <xf numFmtId="179" fontId="0" fillId="2" borderId="0" xfId="0" applyNumberFormat="1" applyFill="1">
      <alignment vertical="center"/>
    </xf>
    <xf numFmtId="179" fontId="24" fillId="10" borderId="32" xfId="0" applyNumberFormat="1" applyFont="1" applyFill="1" applyBorder="1" applyAlignment="1">
      <alignment horizontal="center" vertical="center"/>
    </xf>
    <xf numFmtId="0" fontId="21" fillId="4" borderId="6" xfId="5" applyFont="1" applyFill="1" applyBorder="1" applyAlignment="1" applyProtection="1">
      <alignment horizontal="center" vertical="center"/>
      <protection locked="0"/>
    </xf>
    <xf numFmtId="0" fontId="4" fillId="0" borderId="0" xfId="5" applyFont="1" applyAlignment="1">
      <alignment horizontal="left" vertical="center" wrapText="1"/>
    </xf>
    <xf numFmtId="0" fontId="7" fillId="2" borderId="1" xfId="5" applyFont="1" applyFill="1" applyBorder="1" applyAlignment="1">
      <alignment horizontal="center" vertical="center"/>
    </xf>
    <xf numFmtId="0" fontId="8" fillId="4" borderId="2" xfId="5" applyFont="1" applyFill="1" applyBorder="1" applyAlignment="1" applyProtection="1">
      <alignment horizontal="center" vertical="center"/>
      <protection locked="0"/>
    </xf>
    <xf numFmtId="0" fontId="3" fillId="0" borderId="6" xfId="5" applyFont="1" applyBorder="1" applyAlignment="1">
      <alignment horizontal="left" vertical="top" wrapText="1"/>
    </xf>
    <xf numFmtId="0" fontId="17" fillId="2" borderId="7" xfId="3" applyFont="1" applyFill="1" applyBorder="1" applyAlignment="1">
      <alignment horizontal="center" vertical="center"/>
    </xf>
    <xf numFmtId="0" fontId="18" fillId="2" borderId="7" xfId="5" applyFont="1" applyFill="1" applyBorder="1" applyAlignment="1">
      <alignment horizontal="center" vertical="center" wrapText="1"/>
    </xf>
    <xf numFmtId="0" fontId="17" fillId="2" borderId="6" xfId="3" applyFont="1" applyFill="1" applyBorder="1" applyAlignment="1">
      <alignment horizontal="center" vertical="center" wrapText="1"/>
    </xf>
    <xf numFmtId="0" fontId="17" fillId="2" borderId="6" xfId="5" applyFont="1" applyFill="1" applyBorder="1" applyAlignment="1">
      <alignment horizontal="center" vertical="center"/>
    </xf>
    <xf numFmtId="0" fontId="17" fillId="2" borderId="6" xfId="5" applyFont="1" applyFill="1" applyBorder="1" applyAlignment="1">
      <alignment horizontal="center" vertical="center" wrapText="1"/>
    </xf>
    <xf numFmtId="0" fontId="19" fillId="2" borderId="6" xfId="5" applyFont="1" applyFill="1" applyBorder="1" applyAlignment="1">
      <alignment horizontal="center" vertical="center" wrapText="1"/>
    </xf>
    <xf numFmtId="0" fontId="20" fillId="5" borderId="7" xfId="5" applyFont="1" applyFill="1" applyBorder="1" applyAlignment="1">
      <alignment horizontal="center" vertical="center" wrapText="1"/>
    </xf>
    <xf numFmtId="0" fontId="19" fillId="5" borderId="8" xfId="5" applyFont="1" applyFill="1" applyBorder="1" applyAlignment="1">
      <alignment horizontal="center" vertical="center" wrapText="1"/>
    </xf>
    <xf numFmtId="0" fontId="19" fillId="5" borderId="9" xfId="5" applyFont="1" applyFill="1" applyBorder="1" applyAlignment="1">
      <alignment horizontal="center" vertical="center" wrapText="1"/>
    </xf>
    <xf numFmtId="0" fontId="17" fillId="2" borderId="10" xfId="3" applyFont="1" applyFill="1" applyBorder="1" applyAlignment="1">
      <alignment horizontal="center" vertical="center"/>
    </xf>
    <xf numFmtId="0" fontId="17" fillId="2" borderId="5" xfId="3" applyFont="1" applyFill="1" applyBorder="1" applyAlignment="1">
      <alignment horizontal="center" vertical="center"/>
    </xf>
    <xf numFmtId="0" fontId="19" fillId="2" borderId="7" xfId="5" applyFont="1" applyFill="1" applyBorder="1" applyAlignment="1">
      <alignment horizontal="center" vertical="center" wrapText="1"/>
    </xf>
    <xf numFmtId="176" fontId="8" fillId="4" borderId="6" xfId="5" applyNumberFormat="1" applyFont="1" applyFill="1" applyBorder="1" applyAlignment="1" applyProtection="1">
      <alignment horizontal="right" vertical="center"/>
      <protection locked="0"/>
    </xf>
    <xf numFmtId="177" fontId="22" fillId="4" borderId="1" xfId="3" applyNumberFormat="1" applyFont="1" applyFill="1" applyBorder="1" applyAlignment="1" applyProtection="1">
      <alignment horizontal="center" vertical="center"/>
      <protection locked="0"/>
    </xf>
    <xf numFmtId="177" fontId="22" fillId="4" borderId="3" xfId="3" applyNumberFormat="1" applyFont="1" applyFill="1" applyBorder="1" applyAlignment="1" applyProtection="1">
      <alignment horizontal="center" vertical="center"/>
      <protection locked="0"/>
    </xf>
    <xf numFmtId="178" fontId="22" fillId="4" borderId="6" xfId="5" applyNumberFormat="1" applyFont="1" applyFill="1" applyBorder="1" applyAlignment="1" applyProtection="1">
      <alignment horizontal="right" vertical="center"/>
      <protection locked="0"/>
    </xf>
    <xf numFmtId="179" fontId="24" fillId="2" borderId="6" xfId="5" applyNumberFormat="1" applyFont="1" applyFill="1" applyBorder="1" applyAlignment="1">
      <alignment horizontal="right" vertical="center"/>
    </xf>
    <xf numFmtId="178" fontId="55" fillId="2" borderId="6" xfId="5" applyNumberFormat="1" applyFill="1" applyBorder="1" applyAlignment="1">
      <alignment horizontal="right" vertical="center"/>
    </xf>
    <xf numFmtId="178" fontId="55" fillId="2" borderId="1" xfId="5" applyNumberFormat="1" applyFill="1" applyBorder="1" applyAlignment="1">
      <alignment horizontal="right" vertical="center"/>
    </xf>
    <xf numFmtId="178" fontId="55" fillId="2" borderId="12" xfId="5" applyNumberFormat="1" applyFill="1" applyBorder="1" applyAlignment="1">
      <alignment horizontal="right" vertical="center"/>
    </xf>
    <xf numFmtId="177" fontId="22" fillId="6" borderId="1" xfId="3" applyNumberFormat="1" applyFont="1" applyFill="1" applyBorder="1" applyAlignment="1" applyProtection="1">
      <alignment horizontal="center" vertical="center"/>
      <protection locked="0"/>
    </xf>
    <xf numFmtId="177" fontId="22" fillId="6" borderId="3" xfId="3" applyNumberFormat="1" applyFont="1" applyFill="1" applyBorder="1" applyAlignment="1" applyProtection="1">
      <alignment horizontal="center" vertical="center"/>
      <protection locked="0"/>
    </xf>
    <xf numFmtId="178" fontId="22" fillId="4" borderId="1" xfId="5" applyNumberFormat="1" applyFont="1" applyFill="1" applyBorder="1" applyAlignment="1" applyProtection="1">
      <alignment horizontal="right" vertical="center"/>
      <protection locked="0"/>
    </xf>
    <xf numFmtId="178" fontId="22" fillId="4" borderId="2" xfId="5" applyNumberFormat="1" applyFont="1" applyFill="1" applyBorder="1" applyAlignment="1" applyProtection="1">
      <alignment horizontal="right" vertical="center"/>
      <protection locked="0"/>
    </xf>
    <xf numFmtId="178" fontId="22" fillId="4" borderId="3" xfId="5" applyNumberFormat="1" applyFont="1" applyFill="1" applyBorder="1" applyAlignment="1" applyProtection="1">
      <alignment horizontal="right" vertical="center"/>
      <protection locked="0"/>
    </xf>
    <xf numFmtId="177" fontId="25" fillId="4" borderId="3" xfId="3" applyNumberFormat="1" applyFont="1" applyFill="1" applyBorder="1" applyAlignment="1" applyProtection="1">
      <alignment horizontal="center" vertical="center"/>
      <protection locked="0"/>
    </xf>
    <xf numFmtId="177" fontId="25" fillId="6" borderId="3" xfId="3" applyNumberFormat="1" applyFont="1" applyFill="1" applyBorder="1" applyAlignment="1" applyProtection="1">
      <alignment horizontal="center" vertical="center"/>
      <protection locked="0"/>
    </xf>
    <xf numFmtId="181" fontId="28" fillId="2" borderId="23" xfId="3" applyNumberFormat="1" applyFont="1" applyFill="1" applyBorder="1" applyAlignment="1">
      <alignment horizontal="center" vertical="center"/>
    </xf>
    <xf numFmtId="0" fontId="29" fillId="5" borderId="24" xfId="5" applyFont="1" applyFill="1" applyBorder="1" applyAlignment="1">
      <alignment horizontal="center" vertical="center" wrapText="1"/>
    </xf>
    <xf numFmtId="182" fontId="30" fillId="2" borderId="26" xfId="3" applyNumberFormat="1" applyFont="1" applyFill="1" applyBorder="1" applyAlignment="1">
      <alignment horizontal="center" vertical="center"/>
    </xf>
    <xf numFmtId="0" fontId="55" fillId="2" borderId="13" xfId="5" applyFill="1" applyBorder="1" applyAlignment="1">
      <alignment horizontal="center" vertical="center"/>
    </xf>
    <xf numFmtId="179" fontId="24" fillId="2" borderId="13" xfId="5" applyNumberFormat="1" applyFont="1" applyFill="1" applyBorder="1" applyAlignment="1">
      <alignment horizontal="right" vertical="distributed" wrapText="1"/>
    </xf>
    <xf numFmtId="179" fontId="24" fillId="2" borderId="13" xfId="5" applyNumberFormat="1" applyFont="1" applyFill="1" applyBorder="1" applyAlignment="1">
      <alignment horizontal="right" vertical="center"/>
    </xf>
    <xf numFmtId="178" fontId="55" fillId="2" borderId="13" xfId="5" applyNumberFormat="1" applyFill="1" applyBorder="1" applyAlignment="1">
      <alignment horizontal="right" vertical="center"/>
    </xf>
    <xf numFmtId="178" fontId="26" fillId="0" borderId="14" xfId="5" applyNumberFormat="1" applyFont="1" applyBorder="1" applyAlignment="1">
      <alignment horizontal="right" vertical="center"/>
    </xf>
    <xf numFmtId="178" fontId="55" fillId="2" borderId="15" xfId="5" applyNumberFormat="1" applyFill="1" applyBorder="1" applyAlignment="1">
      <alignment horizontal="right" vertical="center"/>
    </xf>
    <xf numFmtId="0" fontId="27" fillId="5" borderId="16" xfId="5" applyFont="1" applyFill="1" applyBorder="1" applyAlignment="1">
      <alignment horizontal="center" vertical="center" wrapText="1"/>
    </xf>
    <xf numFmtId="181" fontId="28" fillId="2" borderId="17" xfId="3" applyNumberFormat="1" applyFont="1" applyFill="1" applyBorder="1" applyAlignment="1">
      <alignment horizontal="center" vertical="center"/>
    </xf>
    <xf numFmtId="0" fontId="29" fillId="5" borderId="18" xfId="5" applyFont="1" applyFill="1" applyBorder="1" applyAlignment="1">
      <alignment horizontal="center" vertical="center"/>
    </xf>
    <xf numFmtId="0" fontId="55" fillId="5" borderId="16" xfId="5" applyFill="1" applyBorder="1" applyAlignment="1">
      <alignment horizontal="center" vertical="center" wrapText="1"/>
    </xf>
    <xf numFmtId="0" fontId="55" fillId="5" borderId="17" xfId="5" applyFill="1" applyBorder="1" applyAlignment="1">
      <alignment horizontal="center" vertical="center" wrapText="1"/>
    </xf>
    <xf numFmtId="0" fontId="55" fillId="5" borderId="18" xfId="5" applyFill="1" applyBorder="1" applyAlignment="1">
      <alignment horizontal="center" vertical="center" wrapText="1"/>
    </xf>
    <xf numFmtId="0" fontId="24" fillId="5" borderId="19" xfId="5" applyFont="1" applyFill="1" applyBorder="1" applyAlignment="1">
      <alignment horizontal="center" vertical="center" wrapText="1"/>
    </xf>
    <xf numFmtId="0" fontId="23" fillId="5" borderId="20" xfId="5" applyFont="1" applyFill="1" applyBorder="1" applyAlignment="1">
      <alignment horizontal="center" vertical="center"/>
    </xf>
    <xf numFmtId="178" fontId="30" fillId="2" borderId="21" xfId="3" applyNumberFormat="1" applyFont="1" applyFill="1" applyBorder="1" applyAlignment="1">
      <alignment horizontal="center" vertical="center"/>
    </xf>
    <xf numFmtId="178" fontId="31" fillId="2" borderId="22" xfId="3" applyNumberFormat="1" applyFont="1" applyFill="1" applyBorder="1" applyAlignment="1">
      <alignment horizontal="center" vertical="center" shrinkToFit="1"/>
    </xf>
    <xf numFmtId="181" fontId="32" fillId="2" borderId="23" xfId="3" applyNumberFormat="1" applyFont="1" applyFill="1" applyBorder="1" applyAlignment="1">
      <alignment horizontal="center" vertical="center" shrinkToFit="1"/>
    </xf>
    <xf numFmtId="178" fontId="30" fillId="2" borderId="21" xfId="3" applyNumberFormat="1" applyFont="1" applyFill="1" applyBorder="1" applyAlignment="1">
      <alignment horizontal="center" vertical="center" shrinkToFit="1"/>
    </xf>
    <xf numFmtId="182" fontId="30" fillId="2" borderId="24" xfId="3" applyNumberFormat="1" applyFont="1" applyFill="1" applyBorder="1" applyAlignment="1">
      <alignment horizontal="center" vertical="center"/>
    </xf>
    <xf numFmtId="178" fontId="30" fillId="2" borderId="20" xfId="3" applyNumberFormat="1" applyFont="1" applyFill="1" applyBorder="1" applyAlignment="1">
      <alignment horizontal="center" vertical="center"/>
    </xf>
    <xf numFmtId="0" fontId="27" fillId="5" borderId="25" xfId="5" applyFont="1" applyFill="1" applyBorder="1" applyAlignment="1">
      <alignment horizontal="center" vertical="center" wrapText="1"/>
    </xf>
    <xf numFmtId="181" fontId="28" fillId="2" borderId="6" xfId="3" applyNumberFormat="1" applyFont="1" applyFill="1" applyBorder="1" applyAlignment="1">
      <alignment horizontal="center" vertical="center"/>
    </xf>
    <xf numFmtId="0" fontId="34" fillId="5" borderId="24" xfId="5" applyFont="1" applyFill="1" applyBorder="1" applyAlignment="1">
      <alignment horizontal="center" vertical="center" wrapText="1"/>
    </xf>
    <xf numFmtId="0" fontId="27" fillId="5" borderId="22" xfId="5" applyFont="1" applyFill="1" applyBorder="1" applyAlignment="1">
      <alignment horizontal="center" vertical="center" wrapText="1"/>
    </xf>
    <xf numFmtId="0" fontId="20" fillId="3" borderId="1" xfId="0" applyFont="1" applyFill="1" applyBorder="1" applyAlignment="1">
      <alignment horizontal="center" vertical="center" wrapText="1"/>
    </xf>
    <xf numFmtId="178" fontId="0" fillId="2" borderId="12" xfId="0" applyNumberFormat="1" applyFill="1" applyBorder="1" applyAlignment="1">
      <alignment horizontal="right" vertical="center"/>
    </xf>
    <xf numFmtId="0" fontId="0" fillId="7" borderId="30" xfId="0" applyFill="1" applyBorder="1" applyAlignment="1" applyProtection="1">
      <alignment horizontal="center" vertical="center"/>
      <protection locked="0"/>
    </xf>
    <xf numFmtId="0" fontId="0" fillId="6" borderId="5" xfId="0" applyFill="1" applyBorder="1" applyAlignment="1" applyProtection="1">
      <alignment horizontal="center" vertical="center"/>
      <protection locked="0"/>
    </xf>
    <xf numFmtId="0" fontId="17" fillId="2" borderId="6" xfId="2" applyFont="1" applyFill="1" applyBorder="1" applyAlignment="1">
      <alignment horizontal="center" vertical="center"/>
    </xf>
    <xf numFmtId="0" fontId="18" fillId="2" borderId="1" xfId="0" applyFont="1" applyFill="1" applyBorder="1" applyAlignment="1">
      <alignment horizontal="center" vertical="center" wrapText="1"/>
    </xf>
    <xf numFmtId="0" fontId="17" fillId="2" borderId="6" xfId="2" applyFont="1" applyFill="1" applyBorder="1" applyAlignment="1">
      <alignment horizontal="center" vertical="center" wrapText="1"/>
    </xf>
    <xf numFmtId="0" fontId="17" fillId="2" borderId="6" xfId="0" applyFont="1" applyFill="1" applyBorder="1" applyAlignment="1">
      <alignment horizontal="center" vertical="center"/>
    </xf>
    <xf numFmtId="0" fontId="17" fillId="2" borderId="6"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19" fillId="2" borderId="6" xfId="0" applyFont="1" applyFill="1" applyBorder="1" applyAlignment="1">
      <alignment horizontal="center" vertical="center"/>
    </xf>
    <xf numFmtId="0" fontId="19" fillId="2" borderId="1" xfId="0" applyFont="1" applyFill="1" applyBorder="1" applyAlignment="1">
      <alignment horizontal="center" vertical="center" wrapText="1"/>
    </xf>
    <xf numFmtId="0" fontId="41" fillId="2" borderId="34" xfId="2" applyFont="1" applyFill="1" applyBorder="1" applyAlignment="1">
      <alignment horizontal="center" vertical="center" wrapText="1"/>
    </xf>
    <xf numFmtId="0" fontId="20" fillId="2" borderId="25"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19" fillId="2" borderId="34" xfId="0" applyFont="1" applyFill="1" applyBorder="1" applyAlignment="1">
      <alignment horizontal="center" vertical="center" wrapText="1"/>
    </xf>
    <xf numFmtId="0" fontId="19" fillId="7" borderId="25" xfId="2" applyFont="1" applyFill="1" applyBorder="1" applyAlignment="1">
      <alignment horizontal="center" vertical="center" wrapText="1"/>
    </xf>
    <xf numFmtId="0" fontId="19" fillId="3" borderId="1" xfId="0" applyFont="1" applyFill="1" applyBorder="1" applyAlignment="1">
      <alignment horizontal="center" vertical="center" wrapText="1"/>
    </xf>
    <xf numFmtId="0" fontId="41" fillId="3" borderId="34" xfId="2" applyFont="1" applyFill="1" applyBorder="1" applyAlignment="1">
      <alignment horizontal="center" vertical="center" wrapText="1"/>
    </xf>
    <xf numFmtId="0" fontId="17" fillId="2" borderId="10" xfId="2" applyFont="1" applyFill="1" applyBorder="1" applyAlignment="1">
      <alignment horizontal="center" vertical="center"/>
    </xf>
    <xf numFmtId="0" fontId="17" fillId="2" borderId="5" xfId="2" applyFont="1" applyFill="1" applyBorder="1" applyAlignment="1">
      <alignment horizontal="center" vertical="center"/>
    </xf>
    <xf numFmtId="184" fontId="0" fillId="7" borderId="25" xfId="0" applyNumberFormat="1" applyFill="1" applyBorder="1" applyAlignment="1">
      <alignment horizontal="right" vertical="center"/>
    </xf>
    <xf numFmtId="178" fontId="0" fillId="3" borderId="6" xfId="0" applyNumberFormat="1" applyFill="1" applyBorder="1" applyAlignment="1">
      <alignment horizontal="right" vertical="center"/>
    </xf>
    <xf numFmtId="178" fontId="0" fillId="3" borderId="37" xfId="0" applyNumberFormat="1" applyFill="1" applyBorder="1" applyAlignment="1">
      <alignment horizontal="right" vertical="center"/>
    </xf>
    <xf numFmtId="183" fontId="0" fillId="3" borderId="12" xfId="0" applyNumberFormat="1" applyFill="1" applyBorder="1" applyAlignment="1">
      <alignment horizontal="right" vertical="center"/>
    </xf>
    <xf numFmtId="176" fontId="8" fillId="6" borderId="6" xfId="0" applyNumberFormat="1" applyFont="1" applyFill="1" applyBorder="1" applyAlignment="1" applyProtection="1">
      <alignment horizontal="right" vertical="center"/>
      <protection locked="0"/>
    </xf>
    <xf numFmtId="177" fontId="22" fillId="6" borderId="1" xfId="2" applyNumberFormat="1" applyFont="1" applyFill="1" applyBorder="1" applyAlignment="1" applyProtection="1">
      <alignment horizontal="center" vertical="center"/>
      <protection locked="0"/>
    </xf>
    <xf numFmtId="177" fontId="22" fillId="6" borderId="3" xfId="2" applyNumberFormat="1" applyFont="1" applyFill="1" applyBorder="1" applyAlignment="1" applyProtection="1">
      <alignment horizontal="center" vertical="center"/>
      <protection locked="0"/>
    </xf>
    <xf numFmtId="178" fontId="43" fillId="6" borderId="6" xfId="0" applyNumberFormat="1" applyFont="1" applyFill="1" applyBorder="1" applyAlignment="1" applyProtection="1">
      <alignment horizontal="right" vertical="center"/>
      <protection locked="0"/>
    </xf>
    <xf numFmtId="178" fontId="0" fillId="2" borderId="6" xfId="0" applyNumberFormat="1" applyFill="1" applyBorder="1" applyAlignment="1">
      <alignment horizontal="right" vertical="center"/>
    </xf>
    <xf numFmtId="179" fontId="0" fillId="2" borderId="6" xfId="0" applyNumberFormat="1" applyFill="1" applyBorder="1" applyAlignment="1">
      <alignment horizontal="right" vertical="center"/>
    </xf>
    <xf numFmtId="178" fontId="0" fillId="2" borderId="37" xfId="0" applyNumberFormat="1" applyFill="1" applyBorder="1" applyAlignment="1">
      <alignment horizontal="right" vertical="center"/>
    </xf>
    <xf numFmtId="183" fontId="0" fillId="2" borderId="12" xfId="0" applyNumberFormat="1" applyFill="1" applyBorder="1" applyAlignment="1">
      <alignment horizontal="right" vertical="center"/>
    </xf>
    <xf numFmtId="178" fontId="0" fillId="2" borderId="25" xfId="0" applyNumberFormat="1" applyFill="1" applyBorder="1" applyAlignment="1">
      <alignment horizontal="right" vertical="center"/>
    </xf>
    <xf numFmtId="177" fontId="25" fillId="6" borderId="3" xfId="2" applyNumberFormat="1" applyFont="1" applyFill="1" applyBorder="1" applyAlignment="1" applyProtection="1">
      <alignment horizontal="center" vertical="center"/>
      <protection locked="0"/>
    </xf>
    <xf numFmtId="178" fontId="45" fillId="6" borderId="6" xfId="0" applyNumberFormat="1" applyFont="1" applyFill="1" applyBorder="1" applyAlignment="1" applyProtection="1">
      <alignment horizontal="right" vertical="center"/>
      <protection locked="0"/>
    </xf>
    <xf numFmtId="178" fontId="0" fillId="2" borderId="38" xfId="0" applyNumberFormat="1" applyFill="1" applyBorder="1" applyAlignment="1">
      <alignment horizontal="right" vertical="center"/>
    </xf>
    <xf numFmtId="179" fontId="0" fillId="2" borderId="38" xfId="0" applyNumberFormat="1" applyFill="1" applyBorder="1" applyAlignment="1">
      <alignment horizontal="right" vertical="center"/>
    </xf>
    <xf numFmtId="178" fontId="0" fillId="2" borderId="39" xfId="0" applyNumberFormat="1" applyFill="1" applyBorder="1" applyAlignment="1">
      <alignment horizontal="right" vertical="center"/>
    </xf>
    <xf numFmtId="183" fontId="0" fillId="2" borderId="40" xfId="0" applyNumberFormat="1" applyFill="1" applyBorder="1" applyAlignment="1">
      <alignment horizontal="right" vertical="center"/>
    </xf>
    <xf numFmtId="178" fontId="0" fillId="2" borderId="41" xfId="0" applyNumberFormat="1" applyFill="1" applyBorder="1" applyAlignment="1">
      <alignment horizontal="right" vertical="center"/>
    </xf>
    <xf numFmtId="178" fontId="0" fillId="2" borderId="40" xfId="0" applyNumberFormat="1" applyFill="1" applyBorder="1" applyAlignment="1">
      <alignment horizontal="right" vertical="center"/>
    </xf>
    <xf numFmtId="184" fontId="0" fillId="7" borderId="41" xfId="0" applyNumberFormat="1" applyFill="1" applyBorder="1" applyAlignment="1">
      <alignment horizontal="right" vertical="center"/>
    </xf>
    <xf numFmtId="178" fontId="0" fillId="3" borderId="38" xfId="0" applyNumberFormat="1" applyFill="1" applyBorder="1" applyAlignment="1">
      <alignment horizontal="right" vertical="center"/>
    </xf>
    <xf numFmtId="178" fontId="0" fillId="3" borderId="39" xfId="0" applyNumberFormat="1" applyFill="1" applyBorder="1" applyAlignment="1">
      <alignment horizontal="right" vertical="center"/>
    </xf>
    <xf numFmtId="183" fontId="0" fillId="3" borderId="42" xfId="0" applyNumberFormat="1" applyFill="1" applyBorder="1" applyAlignment="1">
      <alignment horizontal="right" vertical="center"/>
    </xf>
    <xf numFmtId="0" fontId="0" fillId="2" borderId="6" xfId="0" applyFill="1" applyBorder="1" applyAlignment="1">
      <alignment horizontal="center" vertical="center"/>
    </xf>
    <xf numFmtId="178" fontId="0" fillId="2" borderId="43" xfId="0" applyNumberFormat="1" applyFill="1" applyBorder="1" applyAlignment="1">
      <alignment horizontal="right" vertical="center"/>
    </xf>
    <xf numFmtId="179" fontId="24" fillId="2" borderId="43" xfId="0" applyNumberFormat="1" applyFont="1" applyFill="1" applyBorder="1" applyAlignment="1">
      <alignment horizontal="right" vertical="center"/>
    </xf>
    <xf numFmtId="178" fontId="26" fillId="8" borderId="44" xfId="0" applyNumberFormat="1" applyFont="1" applyFill="1" applyBorder="1" applyAlignment="1">
      <alignment horizontal="right" vertical="center"/>
    </xf>
    <xf numFmtId="183" fontId="0" fillId="2" borderId="45" xfId="0" applyNumberFormat="1" applyFill="1" applyBorder="1" applyAlignment="1">
      <alignment horizontal="right" vertical="center"/>
    </xf>
    <xf numFmtId="178" fontId="26" fillId="8" borderId="46" xfId="0" applyNumberFormat="1" applyFont="1" applyFill="1" applyBorder="1" applyAlignment="1">
      <alignment horizontal="right" vertical="center"/>
    </xf>
    <xf numFmtId="178" fontId="0" fillId="2" borderId="45" xfId="0" applyNumberFormat="1" applyFill="1" applyBorder="1" applyAlignment="1">
      <alignment horizontal="right" vertical="center"/>
    </xf>
    <xf numFmtId="184" fontId="0" fillId="7" borderId="46" xfId="0" applyNumberFormat="1" applyFill="1" applyBorder="1" applyAlignment="1">
      <alignment horizontal="right" vertical="center"/>
    </xf>
    <xf numFmtId="178" fontId="0" fillId="3" borderId="44" xfId="0" applyNumberFormat="1" applyFill="1" applyBorder="1" applyAlignment="1">
      <alignment horizontal="right" vertical="center"/>
    </xf>
    <xf numFmtId="178" fontId="26" fillId="3" borderId="47" xfId="0" applyNumberFormat="1" applyFont="1" applyFill="1" applyBorder="1" applyAlignment="1">
      <alignment horizontal="right" vertical="center"/>
    </xf>
    <xf numFmtId="183" fontId="0" fillId="3" borderId="48" xfId="0" applyNumberFormat="1" applyFill="1" applyBorder="1" applyAlignment="1">
      <alignment horizontal="right" vertical="center"/>
    </xf>
    <xf numFmtId="0" fontId="27" fillId="7" borderId="49" xfId="0" applyFont="1" applyFill="1" applyBorder="1" applyAlignment="1">
      <alignment horizontal="center" vertical="center" wrapText="1"/>
    </xf>
    <xf numFmtId="0" fontId="0" fillId="7" borderId="17" xfId="0" applyFill="1" applyBorder="1" applyAlignment="1">
      <alignment horizontal="center" vertical="center"/>
    </xf>
    <xf numFmtId="0" fontId="29" fillId="7" borderId="18" xfId="0" applyFont="1" applyFill="1" applyBorder="1" applyAlignment="1">
      <alignment horizontal="center" vertical="center"/>
    </xf>
    <xf numFmtId="0" fontId="24" fillId="2" borderId="50" xfId="0" applyFont="1" applyFill="1" applyBorder="1" applyAlignment="1">
      <alignment horizontal="center" vertical="center" wrapText="1"/>
    </xf>
    <xf numFmtId="0" fontId="0" fillId="2" borderId="51" xfId="0" applyFill="1" applyBorder="1" applyAlignment="1">
      <alignment horizontal="center" vertical="center"/>
    </xf>
    <xf numFmtId="0" fontId="23" fillId="2" borderId="52" xfId="0" applyFont="1" applyFill="1" applyBorder="1" applyAlignment="1">
      <alignment horizontal="center" vertical="center"/>
    </xf>
    <xf numFmtId="182" fontId="30" fillId="7" borderId="23" xfId="2" applyNumberFormat="1" applyFont="1" applyFill="1" applyBorder="1" applyAlignment="1">
      <alignment horizontal="right"/>
    </xf>
    <xf numFmtId="178" fontId="30" fillId="7" borderId="21" xfId="2" applyNumberFormat="1" applyFont="1" applyFill="1" applyBorder="1" applyAlignment="1">
      <alignment horizontal="right"/>
    </xf>
    <xf numFmtId="182" fontId="30" fillId="2" borderId="53" xfId="2" applyNumberFormat="1" applyFont="1" applyFill="1" applyBorder="1" applyAlignment="1">
      <alignment horizontal="right"/>
    </xf>
    <xf numFmtId="178" fontId="30" fillId="2" borderId="45" xfId="2" applyNumberFormat="1" applyFont="1" applyFill="1" applyBorder="1" applyAlignment="1">
      <alignment horizontal="right"/>
    </xf>
    <xf numFmtId="0" fontId="19" fillId="3" borderId="25" xfId="2" applyFont="1" applyFill="1" applyBorder="1" applyAlignment="1">
      <alignment horizontal="center" vertical="center" wrapText="1"/>
    </xf>
    <xf numFmtId="178" fontId="0" fillId="3" borderId="8" xfId="0" applyNumberFormat="1" applyFill="1" applyBorder="1" applyAlignment="1">
      <alignment horizontal="right" vertical="center"/>
    </xf>
    <xf numFmtId="176" fontId="8" fillId="6" borderId="7" xfId="0" applyNumberFormat="1" applyFont="1" applyFill="1" applyBorder="1" applyAlignment="1" applyProtection="1">
      <alignment horizontal="right" vertical="center"/>
      <protection locked="0"/>
    </xf>
    <xf numFmtId="178" fontId="45" fillId="6" borderId="7" xfId="0" applyNumberFormat="1" applyFont="1" applyFill="1" applyBorder="1" applyAlignment="1" applyProtection="1">
      <alignment horizontal="right" vertical="center"/>
      <protection locked="0"/>
    </xf>
    <xf numFmtId="178" fontId="0" fillId="2" borderId="8" xfId="0" applyNumberFormat="1" applyFill="1" applyBorder="1" applyAlignment="1">
      <alignment horizontal="right" vertical="center"/>
    </xf>
    <xf numFmtId="178" fontId="0" fillId="2" borderId="54" xfId="0" applyNumberFormat="1" applyFill="1" applyBorder="1" applyAlignment="1">
      <alignment horizontal="right" vertical="center"/>
    </xf>
    <xf numFmtId="178" fontId="0" fillId="2" borderId="11" xfId="0" applyNumberFormat="1" applyFill="1" applyBorder="1" applyAlignment="1">
      <alignment horizontal="right" vertical="center"/>
    </xf>
    <xf numFmtId="184" fontId="0" fillId="3" borderId="25" xfId="0" applyNumberFormat="1" applyFill="1" applyBorder="1" applyAlignment="1">
      <alignment horizontal="right" vertical="center"/>
    </xf>
    <xf numFmtId="178" fontId="0" fillId="2" borderId="35" xfId="0" applyNumberFormat="1" applyFill="1" applyBorder="1" applyAlignment="1">
      <alignment horizontal="right" vertical="center"/>
    </xf>
    <xf numFmtId="179" fontId="0" fillId="2" borderId="13" xfId="0" applyNumberFormat="1" applyFill="1" applyBorder="1" applyAlignment="1">
      <alignment horizontal="right" vertical="center"/>
    </xf>
    <xf numFmtId="183" fontId="0" fillId="2" borderId="56" xfId="0" applyNumberFormat="1" applyFill="1" applyBorder="1" applyAlignment="1">
      <alignment horizontal="right" vertical="center"/>
    </xf>
    <xf numFmtId="178" fontId="0" fillId="2" borderId="57" xfId="0" applyNumberFormat="1" applyFill="1" applyBorder="1" applyAlignment="1">
      <alignment horizontal="right" vertical="center"/>
    </xf>
    <xf numFmtId="178" fontId="0" fillId="2" borderId="0" xfId="0" applyNumberFormat="1" applyFill="1" applyAlignment="1">
      <alignment horizontal="right" vertical="center"/>
    </xf>
    <xf numFmtId="178" fontId="0" fillId="2" borderId="58" xfId="0" applyNumberFormat="1" applyFill="1" applyBorder="1" applyAlignment="1">
      <alignment horizontal="right" vertical="center"/>
    </xf>
    <xf numFmtId="178" fontId="0" fillId="2" borderId="1" xfId="0" applyNumberFormat="1" applyFill="1" applyBorder="1" applyAlignment="1">
      <alignment horizontal="right" vertical="center"/>
    </xf>
    <xf numFmtId="178" fontId="0" fillId="2" borderId="55" xfId="0" applyNumberFormat="1" applyFill="1" applyBorder="1" applyAlignment="1">
      <alignment horizontal="right" vertical="center"/>
    </xf>
    <xf numFmtId="178" fontId="0" fillId="3" borderId="35" xfId="0" applyNumberFormat="1" applyFill="1" applyBorder="1" applyAlignment="1">
      <alignment horizontal="right" vertical="center"/>
    </xf>
    <xf numFmtId="178" fontId="0" fillId="3" borderId="59" xfId="0" applyNumberFormat="1" applyFill="1" applyBorder="1" applyAlignment="1">
      <alignment horizontal="right" vertical="center"/>
    </xf>
    <xf numFmtId="183" fontId="0" fillId="3" borderId="56" xfId="0" applyNumberFormat="1" applyFill="1" applyBorder="1" applyAlignment="1">
      <alignment horizontal="right" vertical="center"/>
    </xf>
    <xf numFmtId="178" fontId="0" fillId="2" borderId="60" xfId="0" applyNumberFormat="1" applyFill="1" applyBorder="1" applyAlignment="1">
      <alignment horizontal="right" vertical="center"/>
    </xf>
    <xf numFmtId="183" fontId="0" fillId="2" borderId="42" xfId="0" applyNumberFormat="1" applyFill="1" applyBorder="1" applyAlignment="1">
      <alignment horizontal="right" vertical="center"/>
    </xf>
    <xf numFmtId="178" fontId="0" fillId="2" borderId="61" xfId="0" applyNumberFormat="1" applyFill="1" applyBorder="1" applyAlignment="1">
      <alignment horizontal="right" vertical="center"/>
    </xf>
    <xf numFmtId="178" fontId="0" fillId="2" borderId="42" xfId="0" applyNumberFormat="1" applyFill="1" applyBorder="1" applyAlignment="1">
      <alignment horizontal="right" vertical="center"/>
    </xf>
    <xf numFmtId="184" fontId="0" fillId="3" borderId="41" xfId="0" applyNumberFormat="1" applyFill="1" applyBorder="1" applyAlignment="1">
      <alignment horizontal="right" vertical="center"/>
    </xf>
    <xf numFmtId="0" fontId="0" fillId="2" borderId="13" xfId="0" applyFill="1" applyBorder="1" applyAlignment="1">
      <alignment horizontal="center" vertical="center"/>
    </xf>
    <xf numFmtId="178" fontId="0" fillId="2" borderId="10" xfId="0" applyNumberFormat="1" applyFill="1" applyBorder="1" applyAlignment="1">
      <alignment horizontal="right" vertical="center"/>
    </xf>
    <xf numFmtId="179" fontId="24" fillId="2" borderId="13" xfId="0" applyNumberFormat="1" applyFont="1" applyFill="1" applyBorder="1" applyAlignment="1">
      <alignment horizontal="right" vertical="center"/>
    </xf>
    <xf numFmtId="178" fontId="26" fillId="8" borderId="10" xfId="0" applyNumberFormat="1" applyFont="1" applyFill="1" applyBorder="1" applyAlignment="1">
      <alignment horizontal="right" vertical="center"/>
    </xf>
    <xf numFmtId="183" fontId="0" fillId="2" borderId="15" xfId="0" applyNumberFormat="1" applyFill="1" applyBorder="1" applyAlignment="1">
      <alignment horizontal="right" vertical="center"/>
    </xf>
    <xf numFmtId="178" fontId="26" fillId="8" borderId="62" xfId="0" applyNumberFormat="1" applyFont="1" applyFill="1" applyBorder="1" applyAlignment="1">
      <alignment horizontal="right" vertical="center"/>
    </xf>
    <xf numFmtId="178" fontId="26" fillId="8" borderId="32" xfId="0" applyNumberFormat="1" applyFont="1" applyFill="1" applyBorder="1" applyAlignment="1">
      <alignment horizontal="right" vertical="center"/>
    </xf>
    <xf numFmtId="178" fontId="0" fillId="2" borderId="15" xfId="0" applyNumberFormat="1" applyFill="1" applyBorder="1" applyAlignment="1">
      <alignment horizontal="right" vertical="center"/>
    </xf>
    <xf numFmtId="184" fontId="0" fillId="3" borderId="63" xfId="0" applyNumberFormat="1" applyFill="1" applyBorder="1" applyAlignment="1">
      <alignment horizontal="right" vertical="center"/>
    </xf>
    <xf numFmtId="178" fontId="0" fillId="3" borderId="10" xfId="0" applyNumberFormat="1" applyFill="1" applyBorder="1" applyAlignment="1">
      <alignment horizontal="right" vertical="center"/>
    </xf>
    <xf numFmtId="178" fontId="26" fillId="3" borderId="32" xfId="0" applyNumberFormat="1" applyFont="1" applyFill="1" applyBorder="1" applyAlignment="1">
      <alignment horizontal="right" vertical="center"/>
    </xf>
    <xf numFmtId="183" fontId="0" fillId="3" borderId="15" xfId="0" applyNumberFormat="1" applyFill="1" applyBorder="1" applyAlignment="1">
      <alignment horizontal="right" vertical="center"/>
    </xf>
    <xf numFmtId="0" fontId="27" fillId="2" borderId="49" xfId="0" applyFont="1" applyFill="1" applyBorder="1" applyAlignment="1">
      <alignment horizontal="center" vertical="center" wrapText="1"/>
    </xf>
    <xf numFmtId="0" fontId="0" fillId="2" borderId="17" xfId="0" applyFill="1" applyBorder="1" applyAlignment="1">
      <alignment horizontal="center" vertical="center"/>
    </xf>
    <xf numFmtId="0" fontId="29" fillId="2" borderId="18" xfId="0" applyFont="1" applyFill="1" applyBorder="1" applyAlignment="1">
      <alignment horizontal="center" vertical="center"/>
    </xf>
    <xf numFmtId="0" fontId="47" fillId="2" borderId="50" xfId="0" applyFont="1" applyFill="1" applyBorder="1" applyAlignment="1">
      <alignment horizontal="center" vertical="center" wrapText="1"/>
    </xf>
    <xf numFmtId="0" fontId="29" fillId="2" borderId="51" xfId="0" applyFont="1" applyFill="1" applyBorder="1" applyAlignment="1">
      <alignment horizontal="center" vertical="center"/>
    </xf>
    <xf numFmtId="0" fontId="29" fillId="2" borderId="52" xfId="0" applyFont="1" applyFill="1" applyBorder="1" applyAlignment="1">
      <alignment horizontal="center" vertical="center"/>
    </xf>
    <xf numFmtId="0" fontId="0" fillId="2" borderId="1" xfId="0" applyFill="1" applyBorder="1" applyAlignment="1">
      <alignment horizontal="center" vertical="center" wrapText="1"/>
    </xf>
    <xf numFmtId="0" fontId="0" fillId="2" borderId="64" xfId="0" applyFill="1" applyBorder="1" applyAlignment="1">
      <alignment horizontal="center" vertical="center"/>
    </xf>
    <xf numFmtId="0" fontId="0" fillId="2" borderId="65" xfId="0" applyFill="1" applyBorder="1" applyAlignment="1">
      <alignment horizontal="center" vertical="center"/>
    </xf>
    <xf numFmtId="182" fontId="30" fillId="2" borderId="66" xfId="2" applyNumberFormat="1" applyFont="1" applyFill="1" applyBorder="1" applyAlignment="1">
      <alignment horizontal="right"/>
    </xf>
    <xf numFmtId="178" fontId="31" fillId="2" borderId="67" xfId="2" applyNumberFormat="1" applyFont="1" applyFill="1" applyBorder="1" applyAlignment="1">
      <alignment horizontal="right"/>
    </xf>
    <xf numFmtId="182" fontId="31" fillId="2" borderId="49" xfId="2" applyNumberFormat="1" applyFont="1" applyFill="1" applyBorder="1" applyAlignment="1">
      <alignment horizontal="right"/>
    </xf>
    <xf numFmtId="178" fontId="31" fillId="2" borderId="68" xfId="2" applyNumberFormat="1" applyFont="1" applyFill="1" applyBorder="1" applyAlignment="1">
      <alignment horizontal="right"/>
    </xf>
    <xf numFmtId="182" fontId="30" fillId="2" borderId="26" xfId="2" applyNumberFormat="1" applyFont="1" applyFill="1" applyBorder="1" applyAlignment="1">
      <alignment horizontal="right"/>
    </xf>
    <xf numFmtId="178" fontId="30" fillId="2" borderId="69" xfId="2" applyNumberFormat="1" applyFont="1" applyFill="1" applyBorder="1" applyAlignment="1">
      <alignment horizontal="right"/>
    </xf>
    <xf numFmtId="0" fontId="0" fillId="6" borderId="30" xfId="0" applyFill="1" applyBorder="1" applyAlignment="1" applyProtection="1">
      <alignment horizontal="center" vertical="center"/>
      <protection locked="0"/>
    </xf>
    <xf numFmtId="178" fontId="0" fillId="5" borderId="43" xfId="0" applyNumberFormat="1" applyFill="1" applyBorder="1" applyAlignment="1">
      <alignment horizontal="right" vertical="center"/>
    </xf>
    <xf numFmtId="179" fontId="24" fillId="5" borderId="43" xfId="0" applyNumberFormat="1" applyFont="1" applyFill="1" applyBorder="1" applyAlignment="1">
      <alignment horizontal="right" vertical="center"/>
    </xf>
    <xf numFmtId="184" fontId="0" fillId="9" borderId="46" xfId="0" applyNumberFormat="1" applyFill="1" applyBorder="1" applyAlignment="1">
      <alignment horizontal="right" vertical="center"/>
    </xf>
    <xf numFmtId="0" fontId="0" fillId="2" borderId="70" xfId="0" applyFill="1" applyBorder="1" applyAlignment="1">
      <alignment horizontal="center" vertical="center"/>
    </xf>
    <xf numFmtId="0" fontId="35" fillId="2" borderId="49" xfId="0" applyFont="1" applyFill="1" applyBorder="1" applyAlignment="1">
      <alignment horizontal="center" vertical="center" wrapText="1"/>
    </xf>
    <xf numFmtId="0" fontId="23" fillId="2" borderId="18" xfId="0" applyFont="1" applyFill="1" applyBorder="1" applyAlignment="1">
      <alignment horizontal="center" vertical="center"/>
    </xf>
    <xf numFmtId="0" fontId="0" fillId="2" borderId="16" xfId="0" applyFill="1" applyBorder="1" applyAlignment="1">
      <alignment horizontal="center" vertical="center"/>
    </xf>
    <xf numFmtId="182" fontId="30" fillId="2" borderId="71" xfId="2" applyNumberFormat="1" applyFont="1" applyFill="1" applyBorder="1" applyAlignment="1">
      <alignment horizontal="right"/>
    </xf>
    <xf numFmtId="178" fontId="30" fillId="2" borderId="72" xfId="2" applyNumberFormat="1" applyFont="1" applyFill="1" applyBorder="1" applyAlignment="1">
      <alignment horizontal="right"/>
    </xf>
    <xf numFmtId="178" fontId="46" fillId="5" borderId="23" xfId="2" applyNumberFormat="1" applyFont="1" applyFill="1" applyBorder="1" applyAlignment="1">
      <alignment horizontal="right"/>
    </xf>
    <xf numFmtId="182" fontId="30" fillId="9" borderId="23" xfId="2" applyNumberFormat="1" applyFont="1" applyFill="1" applyBorder="1" applyAlignment="1">
      <alignment horizontal="right"/>
    </xf>
    <xf numFmtId="178" fontId="30" fillId="2" borderId="21" xfId="2" applyNumberFormat="1" applyFont="1" applyFill="1" applyBorder="1" applyAlignment="1">
      <alignment horizontal="right"/>
    </xf>
    <xf numFmtId="182" fontId="30" fillId="2" borderId="22" xfId="2" applyNumberFormat="1" applyFont="1" applyFill="1" applyBorder="1" applyAlignment="1">
      <alignment horizontal="right"/>
    </xf>
    <xf numFmtId="184" fontId="0" fillId="3" borderId="54" xfId="0" applyNumberFormat="1" applyFill="1" applyBorder="1" applyAlignment="1">
      <alignment horizontal="right" vertical="center"/>
    </xf>
    <xf numFmtId="184" fontId="0" fillId="3" borderId="57" xfId="0" applyNumberFormat="1" applyFill="1" applyBorder="1" applyAlignment="1">
      <alignment horizontal="right" vertical="center"/>
    </xf>
    <xf numFmtId="0" fontId="48" fillId="2" borderId="49" xfId="0" applyFont="1" applyFill="1" applyBorder="1" applyAlignment="1">
      <alignment horizontal="center" vertical="center" wrapText="1"/>
    </xf>
    <xf numFmtId="0" fontId="29" fillId="2" borderId="17" xfId="0" applyFont="1" applyFill="1" applyBorder="1" applyAlignment="1">
      <alignment horizontal="center" vertical="center"/>
    </xf>
    <xf numFmtId="178" fontId="37" fillId="2" borderId="66" xfId="2" applyNumberFormat="1" applyFont="1" applyFill="1" applyBorder="1" applyAlignment="1">
      <alignment horizontal="right"/>
    </xf>
    <xf numFmtId="182" fontId="31" fillId="2" borderId="23" xfId="2" applyNumberFormat="1" applyFont="1" applyFill="1" applyBorder="1" applyAlignment="1">
      <alignment horizontal="right"/>
    </xf>
    <xf numFmtId="178" fontId="31" fillId="2" borderId="21" xfId="2" applyNumberFormat="1" applyFont="1" applyFill="1" applyBorder="1" applyAlignment="1">
      <alignment horizontal="right"/>
    </xf>
    <xf numFmtId="184" fontId="0" fillId="3" borderId="62" xfId="0" applyNumberFormat="1" applyFill="1" applyBorder="1" applyAlignment="1">
      <alignment horizontal="right" vertical="center"/>
    </xf>
    <xf numFmtId="0" fontId="41" fillId="7" borderId="34" xfId="2" applyFont="1" applyFill="1" applyBorder="1" applyAlignment="1">
      <alignment horizontal="center" vertical="center" wrapText="1"/>
    </xf>
    <xf numFmtId="183" fontId="0" fillId="7" borderId="12" xfId="0" applyNumberFormat="1" applyFill="1" applyBorder="1" applyAlignment="1">
      <alignment horizontal="right" vertical="center"/>
    </xf>
    <xf numFmtId="183" fontId="0" fillId="7" borderId="42" xfId="0" applyNumberFormat="1" applyFill="1" applyBorder="1" applyAlignment="1">
      <alignment horizontal="right" vertical="center"/>
    </xf>
    <xf numFmtId="179" fontId="24" fillId="9" borderId="43" xfId="0" applyNumberFormat="1" applyFont="1" applyFill="1" applyBorder="1" applyAlignment="1">
      <alignment horizontal="right" vertical="center"/>
    </xf>
    <xf numFmtId="178" fontId="26" fillId="8" borderId="73" xfId="0" applyNumberFormat="1" applyFont="1" applyFill="1" applyBorder="1" applyAlignment="1">
      <alignment horizontal="right" vertical="center"/>
    </xf>
    <xf numFmtId="183" fontId="0" fillId="7" borderId="48" xfId="0" applyNumberFormat="1" applyFill="1" applyBorder="1" applyAlignment="1">
      <alignment horizontal="right" vertical="center"/>
    </xf>
    <xf numFmtId="178" fontId="26" fillId="8" borderId="63" xfId="0" applyNumberFormat="1" applyFont="1" applyFill="1" applyBorder="1" applyAlignment="1">
      <alignment horizontal="right" vertical="center"/>
    </xf>
    <xf numFmtId="182" fontId="30" fillId="9" borderId="22" xfId="2" applyNumberFormat="1" applyFont="1" applyFill="1" applyBorder="1" applyAlignment="1">
      <alignment horizontal="right"/>
    </xf>
    <xf numFmtId="182" fontId="30" fillId="9" borderId="26" xfId="2" applyNumberFormat="1" applyFont="1" applyFill="1" applyBorder="1" applyAlignment="1">
      <alignment horizontal="right"/>
    </xf>
    <xf numFmtId="179" fontId="24" fillId="9" borderId="74" xfId="0" applyNumberFormat="1" applyFont="1" applyFill="1" applyBorder="1" applyAlignment="1">
      <alignment horizontal="center" vertical="center"/>
    </xf>
    <xf numFmtId="178" fontId="0" fillId="5" borderId="45" xfId="0" applyNumberFormat="1" applyFill="1" applyBorder="1" applyAlignment="1">
      <alignment horizontal="right" vertical="center"/>
    </xf>
    <xf numFmtId="181" fontId="36" fillId="9" borderId="75" xfId="2" applyNumberFormat="1" applyFont="1" applyFill="1" applyBorder="1" applyAlignment="1">
      <alignment horizontal="right"/>
    </xf>
    <xf numFmtId="178" fontId="30" fillId="11" borderId="45" xfId="2" applyNumberFormat="1" applyFont="1" applyFill="1" applyBorder="1" applyAlignment="1">
      <alignment horizontal="right"/>
    </xf>
    <xf numFmtId="181" fontId="38" fillId="10" borderId="23" xfId="2" applyNumberFormat="1" applyFont="1" applyFill="1" applyBorder="1" applyAlignment="1">
      <alignment horizontal="right"/>
    </xf>
    <xf numFmtId="178" fontId="30" fillId="11" borderId="21" xfId="2" applyNumberFormat="1" applyFont="1" applyFill="1" applyBorder="1" applyAlignment="1">
      <alignment horizontal="right"/>
    </xf>
    <xf numFmtId="182" fontId="30" fillId="0" borderId="22" xfId="2" applyNumberFormat="1" applyFont="1" applyBorder="1" applyAlignment="1">
      <alignment horizontal="right"/>
    </xf>
    <xf numFmtId="182" fontId="30" fillId="2" borderId="75" xfId="2" applyNumberFormat="1" applyFont="1" applyFill="1" applyBorder="1" applyAlignment="1">
      <alignment horizontal="right"/>
    </xf>
    <xf numFmtId="0" fontId="0" fillId="2" borderId="6" xfId="0" applyFill="1" applyBorder="1" applyAlignment="1">
      <alignment horizontal="center" vertical="center" wrapText="1"/>
    </xf>
    <xf numFmtId="0" fontId="0" fillId="2" borderId="76" xfId="0" applyFill="1" applyBorder="1" applyAlignment="1">
      <alignment horizontal="center" vertical="center"/>
    </xf>
    <xf numFmtId="0" fontId="19" fillId="2" borderId="37" xfId="0" applyFont="1" applyFill="1" applyBorder="1" applyAlignment="1">
      <alignment horizontal="center" vertical="center" wrapText="1"/>
    </xf>
    <xf numFmtId="0" fontId="19" fillId="2" borderId="6" xfId="0" applyFont="1" applyFill="1" applyBorder="1" applyAlignment="1">
      <alignment horizontal="center" vertical="center" wrapText="1"/>
    </xf>
    <xf numFmtId="185" fontId="17" fillId="2" borderId="77" xfId="2" applyNumberFormat="1" applyFont="1" applyFill="1" applyBorder="1" applyAlignment="1">
      <alignment horizontal="center" vertical="center" wrapText="1"/>
    </xf>
    <xf numFmtId="178" fontId="30" fillId="11" borderId="45" xfId="2" applyNumberFormat="1" applyFont="1" applyFill="1" applyBorder="1" applyAlignment="1">
      <alignment horizontal="center" vertical="center"/>
    </xf>
    <xf numFmtId="178" fontId="46" fillId="12" borderId="23" xfId="2" applyNumberFormat="1" applyFont="1" applyFill="1" applyBorder="1" applyAlignment="1">
      <alignment horizontal="right"/>
    </xf>
    <xf numFmtId="178" fontId="30" fillId="12" borderId="21" xfId="2" applyNumberFormat="1" applyFont="1" applyFill="1" applyBorder="1" applyAlignment="1">
      <alignment horizontal="right"/>
    </xf>
    <xf numFmtId="178" fontId="30" fillId="11" borderId="21" xfId="2" applyNumberFormat="1" applyFont="1" applyFill="1" applyBorder="1" applyAlignment="1">
      <alignment horizontal="center" vertical="center"/>
    </xf>
    <xf numFmtId="178" fontId="37" fillId="12" borderId="66" xfId="2" applyNumberFormat="1" applyFont="1" applyFill="1" applyBorder="1" applyAlignment="1">
      <alignment horizontal="right"/>
    </xf>
    <xf numFmtId="0" fontId="29" fillId="2" borderId="78" xfId="0" applyFont="1" applyFill="1" applyBorder="1" applyAlignment="1">
      <alignment horizontal="center" vertical="center"/>
    </xf>
    <xf numFmtId="178" fontId="31" fillId="2" borderId="79" xfId="2" applyNumberFormat="1" applyFont="1" applyFill="1" applyBorder="1" applyAlignment="1">
      <alignment horizontal="right"/>
    </xf>
    <xf numFmtId="178" fontId="0" fillId="5" borderId="37" xfId="0" applyNumberFormat="1" applyFill="1" applyBorder="1" applyAlignment="1">
      <alignment horizontal="right" vertical="center"/>
    </xf>
    <xf numFmtId="178" fontId="0" fillId="0" borderId="45" xfId="0" applyNumberFormat="1" applyBorder="1" applyAlignment="1">
      <alignment horizontal="right" vertical="center"/>
    </xf>
    <xf numFmtId="182" fontId="30" fillId="9" borderId="75" xfId="2" applyNumberFormat="1" applyFont="1" applyFill="1" applyBorder="1" applyAlignment="1">
      <alignment horizontal="right"/>
    </xf>
  </cellXfs>
  <cellStyles count="6">
    <cellStyle name="パーセント 2" xfId="1" xr:uid="{00000000-0005-0000-0000-000006000000}"/>
    <cellStyle name="標準" xfId="0" builtinId="0"/>
    <cellStyle name="標準 2" xfId="2" xr:uid="{00000000-0005-0000-0000-000007000000}"/>
    <cellStyle name="標準 2 2" xfId="3" xr:uid="{00000000-0005-0000-0000-000008000000}"/>
    <cellStyle name="標準 3" xfId="4" xr:uid="{00000000-0005-0000-0000-000009000000}"/>
    <cellStyle name="標準 4" xfId="5" xr:uid="{00000000-0005-0000-0000-00000A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156082"/>
      <rgbColor rgb="FFF2CFEE"/>
      <rgbColor rgb="FF808080"/>
      <rgbColor rgb="FF9999FF"/>
      <rgbColor rgb="FF993366"/>
      <rgbColor rgb="FFFFF8E5"/>
      <rgbColor rgb="FFCAEEFB"/>
      <rgbColor rgb="FF660066"/>
      <rgbColor rgb="FFFF8080"/>
      <rgbColor rgb="FF0066CC"/>
      <rgbColor rgb="FFD1D1D1"/>
      <rgbColor rgb="FF000080"/>
      <rgbColor rgb="FFFF00FF"/>
      <rgbColor rgb="FFFFFF00"/>
      <rgbColor rgb="FF00FFFF"/>
      <rgbColor rgb="FF800080"/>
      <rgbColor rgb="FF800000"/>
      <rgbColor rgb="FF008080"/>
      <rgbColor rgb="FF0000FF"/>
      <rgbColor rgb="FF00CCFF"/>
      <rgbColor rgb="FFCCFFFF"/>
      <rgbColor rgb="FFD9F2D0"/>
      <rgbColor rgb="FFFFFF99"/>
      <rgbColor rgb="FF99CCFF"/>
      <rgbColor rgb="FFFF99CC"/>
      <rgbColor rgb="FFCC99FF"/>
      <rgbColor rgb="FFFBE3D6"/>
      <rgbColor rgb="FF3366FF"/>
      <rgbColor rgb="FF33CCCC"/>
      <rgbColor rgb="FF99CC00"/>
      <rgbColor rgb="FFFFCC00"/>
      <rgbColor rgb="FFFF9900"/>
      <rgbColor rgb="FFFF6600"/>
      <rgbColor rgb="FF666699"/>
      <rgbColor rgb="FF7F7F7F"/>
      <rgbColor rgb="FF003366"/>
      <rgbColor rgb="FF339966"/>
      <rgbColor rgb="FF161616"/>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57</xdr:col>
      <xdr:colOff>0</xdr:colOff>
      <xdr:row>17</xdr:row>
      <xdr:rowOff>160560</xdr:rowOff>
    </xdr:from>
    <xdr:to>
      <xdr:col>57</xdr:col>
      <xdr:colOff>184320</xdr:colOff>
      <xdr:row>18</xdr:row>
      <xdr:rowOff>221400</xdr:rowOff>
    </xdr:to>
    <xdr:sp macro="" textlink="">
      <xdr:nvSpPr>
        <xdr:cNvPr id="2" name="CustomShape 1">
          <a:extLst>
            <a:ext uri="{FF2B5EF4-FFF2-40B4-BE49-F238E27FC236}">
              <a16:creationId xmlns:a16="http://schemas.microsoft.com/office/drawing/2014/main" id="{00000000-0008-0000-0000-000002000000}"/>
            </a:ext>
          </a:extLst>
        </xdr:cNvPr>
        <xdr:cNvSpPr/>
      </xdr:nvSpPr>
      <xdr:spPr>
        <a:xfrm>
          <a:off x="15607440" y="6366960"/>
          <a:ext cx="184320" cy="392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30</xdr:col>
      <xdr:colOff>131400</xdr:colOff>
      <xdr:row>44</xdr:row>
      <xdr:rowOff>55080</xdr:rowOff>
    </xdr:from>
    <xdr:to>
      <xdr:col>31</xdr:col>
      <xdr:colOff>131400</xdr:colOff>
      <xdr:row>44</xdr:row>
      <xdr:rowOff>429120</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8366400" y="16430400"/>
          <a:ext cx="273240" cy="374040"/>
        </a:xfrm>
        <a:prstGeom prst="mathEqual">
          <a:avLst>
            <a:gd name="adj1" fmla="val 10866"/>
            <a:gd name="adj2" fmla="val 16821"/>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15</xdr:col>
      <xdr:colOff>178725</xdr:colOff>
      <xdr:row>47</xdr:row>
      <xdr:rowOff>17085</xdr:rowOff>
    </xdr:from>
    <xdr:to>
      <xdr:col>31</xdr:col>
      <xdr:colOff>30045</xdr:colOff>
      <xdr:row>49</xdr:row>
      <xdr:rowOff>104565</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3750600" y="17400210"/>
          <a:ext cx="3699420" cy="811380"/>
        </a:xfrm>
        <a:prstGeom prst="rect">
          <a:avLst/>
        </a:prstGeom>
        <a:no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0" u="sng" strike="noStrike" spc="-1">
              <a:solidFill>
                <a:srgbClr val="FF0000"/>
              </a:solidFill>
              <a:uFillTx/>
              <a:latin typeface="Aptos Narrow"/>
            </a:rPr>
            <a:t>※１※３　１円未満切り捨て</a:t>
          </a:r>
          <a:endParaRPr lang="en-US" sz="1000" b="0" strike="noStrike" spc="-1">
            <a:latin typeface="Times New Roman"/>
          </a:endParaRPr>
        </a:p>
        <a:p>
          <a:pPr>
            <a:lnSpc>
              <a:spcPct val="100000"/>
            </a:lnSpc>
          </a:pPr>
          <a:r>
            <a:rPr lang="en-US" sz="1000" b="0" u="sng" strike="noStrike" spc="-1">
              <a:solidFill>
                <a:srgbClr val="FF0000"/>
              </a:solidFill>
              <a:uFillTx/>
              <a:latin typeface="Aptos Narrow"/>
            </a:rPr>
            <a:t>※２　⑪の１時間未満の端数と⑫の１時間未満の端数の合計</a:t>
          </a:r>
          <a:endParaRPr lang="en-US" sz="1000" b="0" strike="noStrike" spc="-1">
            <a:latin typeface="Times New Roman"/>
          </a:endParaRPr>
        </a:p>
      </xdr:txBody>
    </xdr:sp>
    <xdr:clientData/>
  </xdr:twoCellAnchor>
  <xdr:twoCellAnchor>
    <xdr:from>
      <xdr:col>39</xdr:col>
      <xdr:colOff>149264</xdr:colOff>
      <xdr:row>47</xdr:row>
      <xdr:rowOff>45722</xdr:rowOff>
    </xdr:from>
    <xdr:to>
      <xdr:col>47</xdr:col>
      <xdr:colOff>145677</xdr:colOff>
      <xdr:row>48</xdr:row>
      <xdr:rowOff>226023</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9371705" y="17269163"/>
          <a:ext cx="1879001" cy="538889"/>
        </a:xfrm>
        <a:prstGeom prst="rect">
          <a:avLst/>
        </a:prstGeom>
        <a:no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200" b="0" strike="noStrike" spc="-1">
              <a:solidFill>
                <a:srgbClr val="FF0000"/>
              </a:solidFill>
              <a:latin typeface="Aptos Narrow"/>
            </a:rPr>
            <a:t>↑</a:t>
          </a:r>
          <a:r>
            <a:rPr lang="en-US" sz="1100" b="0" u="sng" strike="noStrike" spc="-1">
              <a:solidFill>
                <a:srgbClr val="FF0000"/>
              </a:solidFill>
              <a:uFillTx/>
              <a:latin typeface="Aptos Narrow"/>
            </a:rPr>
            <a:t>申請額を交付申請書の</a:t>
          </a:r>
        </a:p>
        <a:p>
          <a:pPr>
            <a:lnSpc>
              <a:spcPct val="100000"/>
            </a:lnSpc>
          </a:pPr>
          <a:r>
            <a:rPr lang="en-US" sz="1100" b="0" u="sng" strike="noStrike" spc="-1">
              <a:solidFill>
                <a:srgbClr val="FF0000"/>
              </a:solidFill>
              <a:uFillTx/>
              <a:latin typeface="Aptos Narrow"/>
            </a:rPr>
            <a:t>「3.申請額」欄に記入してください。</a:t>
          </a:r>
          <a:endParaRPr lang="en-US" sz="1100" b="0" strike="noStrike" spc="-1">
            <a:latin typeface="Times New Roman"/>
          </a:endParaRPr>
        </a:p>
      </xdr:txBody>
    </xdr:sp>
    <xdr:clientData/>
  </xdr:twoCellAnchor>
  <xdr:twoCellAnchor>
    <xdr:from>
      <xdr:col>30</xdr:col>
      <xdr:colOff>190440</xdr:colOff>
      <xdr:row>38</xdr:row>
      <xdr:rowOff>327960</xdr:rowOff>
    </xdr:from>
    <xdr:to>
      <xdr:col>32</xdr:col>
      <xdr:colOff>94680</xdr:colOff>
      <xdr:row>39</xdr:row>
      <xdr:rowOff>369000</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8425440" y="14257080"/>
          <a:ext cx="450360" cy="410760"/>
        </a:xfrm>
        <a:prstGeom prst="rect">
          <a:avLst/>
        </a:prstGeom>
        <a:no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600" b="0" strike="noStrike" spc="-1">
              <a:solidFill>
                <a:srgbClr val="000000"/>
              </a:solidFill>
              <a:latin typeface="Aptos Narrow"/>
            </a:rPr>
            <a:t>⑪</a:t>
          </a:r>
          <a:endParaRPr lang="en-US" sz="1600" b="0" strike="noStrike" spc="-1">
            <a:latin typeface="Times New Roman"/>
          </a:endParaRPr>
        </a:p>
      </xdr:txBody>
    </xdr:sp>
    <xdr:clientData/>
  </xdr:twoCellAnchor>
  <xdr:twoCellAnchor>
    <xdr:from>
      <xdr:col>33</xdr:col>
      <xdr:colOff>190440</xdr:colOff>
      <xdr:row>38</xdr:row>
      <xdr:rowOff>327960</xdr:rowOff>
    </xdr:from>
    <xdr:to>
      <xdr:col>35</xdr:col>
      <xdr:colOff>94680</xdr:colOff>
      <xdr:row>39</xdr:row>
      <xdr:rowOff>369000</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9244800" y="14257080"/>
          <a:ext cx="450360" cy="410760"/>
        </a:xfrm>
        <a:prstGeom prst="rect">
          <a:avLst/>
        </a:prstGeom>
        <a:no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600" b="0" strike="noStrike" spc="-1">
              <a:solidFill>
                <a:srgbClr val="000000"/>
              </a:solidFill>
              <a:latin typeface="Aptos Narrow"/>
            </a:rPr>
            <a:t>⑫</a:t>
          </a:r>
          <a:endParaRPr lang="en-US" sz="1600" b="0" strike="noStrike" spc="-1">
            <a:latin typeface="Times New Roman"/>
          </a:endParaRPr>
        </a:p>
      </xdr:txBody>
    </xdr:sp>
    <xdr:clientData/>
  </xdr:twoCellAnchor>
  <xdr:twoCellAnchor>
    <xdr:from>
      <xdr:col>45</xdr:col>
      <xdr:colOff>109095</xdr:colOff>
      <xdr:row>38</xdr:row>
      <xdr:rowOff>316605</xdr:rowOff>
    </xdr:from>
    <xdr:to>
      <xdr:col>47</xdr:col>
      <xdr:colOff>13335</xdr:colOff>
      <xdr:row>40</xdr:row>
      <xdr:rowOff>7050</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10862820" y="13984980"/>
          <a:ext cx="380490" cy="414345"/>
        </a:xfrm>
        <a:prstGeom prst="rect">
          <a:avLst/>
        </a:prstGeom>
        <a:no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600" b="0" strike="noStrike" spc="-1">
              <a:solidFill>
                <a:srgbClr val="000000"/>
              </a:solidFill>
              <a:latin typeface="Aptos Narrow"/>
            </a:rPr>
            <a:t>⑭</a:t>
          </a:r>
          <a:endParaRPr lang="en-US" sz="1600" b="0" strike="noStrike" spc="-1">
            <a:latin typeface="Times New Roman"/>
          </a:endParaRPr>
        </a:p>
      </xdr:txBody>
    </xdr:sp>
    <xdr:clientData/>
  </xdr:twoCellAnchor>
  <xdr:twoCellAnchor>
    <xdr:from>
      <xdr:col>14</xdr:col>
      <xdr:colOff>122400</xdr:colOff>
      <xdr:row>44</xdr:row>
      <xdr:rowOff>114840</xdr:rowOff>
    </xdr:from>
    <xdr:to>
      <xdr:col>15</xdr:col>
      <xdr:colOff>114840</xdr:colOff>
      <xdr:row>44</xdr:row>
      <xdr:rowOff>369360</xdr:rowOff>
    </xdr:to>
    <xdr:sp macro="" textlink="">
      <xdr:nvSpPr>
        <xdr:cNvPr id="11" name="CustomShape 1">
          <a:extLst>
            <a:ext uri="{FF2B5EF4-FFF2-40B4-BE49-F238E27FC236}">
              <a16:creationId xmlns:a16="http://schemas.microsoft.com/office/drawing/2014/main" id="{00000000-0008-0000-0000-00000B000000}"/>
            </a:ext>
          </a:extLst>
        </xdr:cNvPr>
        <xdr:cNvSpPr/>
      </xdr:nvSpPr>
      <xdr:spPr>
        <a:xfrm>
          <a:off x="3944880" y="16490160"/>
          <a:ext cx="265680" cy="254520"/>
        </a:xfrm>
        <a:prstGeom prst="mathMinus">
          <a:avLst>
            <a:gd name="adj1" fmla="val 23520"/>
          </a:avLst>
        </a:prstGeom>
        <a:ln/>
      </xdr:spPr>
      <xdr:style>
        <a:lnRef idx="2">
          <a:schemeClr val="dk1">
            <a:shade val="15000"/>
          </a:schemeClr>
        </a:lnRef>
        <a:fillRef idx="1">
          <a:schemeClr val="dk1"/>
        </a:fillRef>
        <a:effectRef idx="0">
          <a:schemeClr val="dk1"/>
        </a:effectRef>
        <a:fontRef idx="minor"/>
      </xdr:style>
    </xdr:sp>
    <xdr:clientData/>
  </xdr:twoCellAnchor>
  <mc:AlternateContent xmlns:mc="http://schemas.openxmlformats.org/markup-compatibility/2006">
    <mc:Choice xmlns:a14="http://schemas.microsoft.com/office/drawing/2010/main" Requires="a14">
      <xdr:twoCellAnchor editAs="oneCell">
        <xdr:from>
          <xdr:col>3</xdr:col>
          <xdr:colOff>38100</xdr:colOff>
          <xdr:row>18</xdr:row>
          <xdr:rowOff>0</xdr:rowOff>
        </xdr:from>
        <xdr:to>
          <xdr:col>4</xdr:col>
          <xdr:colOff>38100</xdr:colOff>
          <xdr:row>19</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19</xdr:row>
          <xdr:rowOff>0</xdr:rowOff>
        </xdr:from>
        <xdr:to>
          <xdr:col>4</xdr:col>
          <xdr:colOff>38100</xdr:colOff>
          <xdr:row>20</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20</xdr:row>
          <xdr:rowOff>0</xdr:rowOff>
        </xdr:from>
        <xdr:to>
          <xdr:col>4</xdr:col>
          <xdr:colOff>38100</xdr:colOff>
          <xdr:row>21</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21</xdr:row>
          <xdr:rowOff>0</xdr:rowOff>
        </xdr:from>
        <xdr:to>
          <xdr:col>4</xdr:col>
          <xdr:colOff>38100</xdr:colOff>
          <xdr:row>22</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22</xdr:row>
          <xdr:rowOff>0</xdr:rowOff>
        </xdr:from>
        <xdr:to>
          <xdr:col>4</xdr:col>
          <xdr:colOff>38100</xdr:colOff>
          <xdr:row>23</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23</xdr:row>
          <xdr:rowOff>0</xdr:rowOff>
        </xdr:from>
        <xdr:to>
          <xdr:col>4</xdr:col>
          <xdr:colOff>38100</xdr:colOff>
          <xdr:row>24</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24</xdr:row>
          <xdr:rowOff>0</xdr:rowOff>
        </xdr:from>
        <xdr:to>
          <xdr:col>4</xdr:col>
          <xdr:colOff>38100</xdr:colOff>
          <xdr:row>25</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25</xdr:row>
          <xdr:rowOff>0</xdr:rowOff>
        </xdr:from>
        <xdr:to>
          <xdr:col>4</xdr:col>
          <xdr:colOff>38100</xdr:colOff>
          <xdr:row>26</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26</xdr:row>
          <xdr:rowOff>0</xdr:rowOff>
        </xdr:from>
        <xdr:to>
          <xdr:col>4</xdr:col>
          <xdr:colOff>38100</xdr:colOff>
          <xdr:row>27</xdr:row>
          <xdr:rowOff>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27</xdr:row>
          <xdr:rowOff>0</xdr:rowOff>
        </xdr:from>
        <xdr:to>
          <xdr:col>4</xdr:col>
          <xdr:colOff>38100</xdr:colOff>
          <xdr:row>28</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28</xdr:row>
          <xdr:rowOff>0</xdr:rowOff>
        </xdr:from>
        <xdr:to>
          <xdr:col>4</xdr:col>
          <xdr:colOff>38100</xdr:colOff>
          <xdr:row>29</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29</xdr:row>
          <xdr:rowOff>0</xdr:rowOff>
        </xdr:from>
        <xdr:to>
          <xdr:col>4</xdr:col>
          <xdr:colOff>38100</xdr:colOff>
          <xdr:row>30</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30</xdr:row>
          <xdr:rowOff>0</xdr:rowOff>
        </xdr:from>
        <xdr:to>
          <xdr:col>4</xdr:col>
          <xdr:colOff>38100</xdr:colOff>
          <xdr:row>31</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31</xdr:row>
          <xdr:rowOff>0</xdr:rowOff>
        </xdr:from>
        <xdr:to>
          <xdr:col>4</xdr:col>
          <xdr:colOff>38100</xdr:colOff>
          <xdr:row>32</xdr:row>
          <xdr:rowOff>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32</xdr:row>
          <xdr:rowOff>0</xdr:rowOff>
        </xdr:from>
        <xdr:to>
          <xdr:col>4</xdr:col>
          <xdr:colOff>38100</xdr:colOff>
          <xdr:row>33</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33</xdr:row>
          <xdr:rowOff>0</xdr:rowOff>
        </xdr:from>
        <xdr:to>
          <xdr:col>4</xdr:col>
          <xdr:colOff>38100</xdr:colOff>
          <xdr:row>34</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34</xdr:row>
          <xdr:rowOff>0</xdr:rowOff>
        </xdr:from>
        <xdr:to>
          <xdr:col>4</xdr:col>
          <xdr:colOff>38100</xdr:colOff>
          <xdr:row>35</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35</xdr:row>
          <xdr:rowOff>0</xdr:rowOff>
        </xdr:from>
        <xdr:to>
          <xdr:col>4</xdr:col>
          <xdr:colOff>38100</xdr:colOff>
          <xdr:row>36</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36</xdr:row>
          <xdr:rowOff>0</xdr:rowOff>
        </xdr:from>
        <xdr:to>
          <xdr:col>4</xdr:col>
          <xdr:colOff>38100</xdr:colOff>
          <xdr:row>37</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37</xdr:row>
          <xdr:rowOff>0</xdr:rowOff>
        </xdr:from>
        <xdr:to>
          <xdr:col>4</xdr:col>
          <xdr:colOff>38100</xdr:colOff>
          <xdr:row>38</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68</xdr:col>
      <xdr:colOff>0</xdr:colOff>
      <xdr:row>6</xdr:row>
      <xdr:rowOff>160560</xdr:rowOff>
    </xdr:from>
    <xdr:to>
      <xdr:col>68</xdr:col>
      <xdr:colOff>183960</xdr:colOff>
      <xdr:row>8</xdr:row>
      <xdr:rowOff>76320</xdr:rowOff>
    </xdr:to>
    <xdr:sp macro="" textlink="">
      <xdr:nvSpPr>
        <xdr:cNvPr id="191" name="CustomShape 1">
          <a:extLst>
            <a:ext uri="{FF2B5EF4-FFF2-40B4-BE49-F238E27FC236}">
              <a16:creationId xmlns:a16="http://schemas.microsoft.com/office/drawing/2014/main" id="{00000000-0008-0000-0A00-0000BF000000}"/>
            </a:ext>
          </a:extLst>
        </xdr:cNvPr>
        <xdr:cNvSpPr/>
      </xdr:nvSpPr>
      <xdr:spPr>
        <a:xfrm>
          <a:off x="18610920" y="158904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192600</xdr:colOff>
      <xdr:row>0</xdr:row>
      <xdr:rowOff>0</xdr:rowOff>
    </xdr:from>
    <xdr:to>
      <xdr:col>6</xdr:col>
      <xdr:colOff>128880</xdr:colOff>
      <xdr:row>1</xdr:row>
      <xdr:rowOff>80640</xdr:rowOff>
    </xdr:to>
    <xdr:sp macro="" textlink="">
      <xdr:nvSpPr>
        <xdr:cNvPr id="192" name="CustomShape 1">
          <a:extLst>
            <a:ext uri="{FF2B5EF4-FFF2-40B4-BE49-F238E27FC236}">
              <a16:creationId xmlns:a16="http://schemas.microsoft.com/office/drawing/2014/main" id="{00000000-0008-0000-0A00-0000C0000000}"/>
            </a:ext>
          </a:extLst>
        </xdr:cNvPr>
        <xdr:cNvSpPr/>
      </xdr:nvSpPr>
      <xdr:spPr>
        <a:xfrm>
          <a:off x="192600" y="0"/>
          <a:ext cx="1574280" cy="3186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800" b="1" strike="noStrike" spc="-1">
              <a:solidFill>
                <a:srgbClr val="000000"/>
              </a:solidFill>
              <a:latin typeface="游ゴシック"/>
              <a:ea typeface="游ゴシック"/>
            </a:rPr>
            <a:t>E_利用内訳表</a:t>
          </a:r>
          <a:endParaRPr lang="en-US" sz="1800" b="0" strike="noStrike" spc="-1">
            <a:latin typeface="Times New Roman"/>
          </a:endParaRPr>
        </a:p>
      </xdr:txBody>
    </xdr:sp>
    <xdr:clientData/>
  </xdr:twoCellAnchor>
  <xdr:twoCellAnchor>
    <xdr:from>
      <xdr:col>32</xdr:col>
      <xdr:colOff>187200</xdr:colOff>
      <xdr:row>41</xdr:row>
      <xdr:rowOff>203040</xdr:rowOff>
    </xdr:from>
    <xdr:to>
      <xdr:col>34</xdr:col>
      <xdr:colOff>126000</xdr:colOff>
      <xdr:row>42</xdr:row>
      <xdr:rowOff>169560</xdr:rowOff>
    </xdr:to>
    <xdr:sp macro="" textlink="">
      <xdr:nvSpPr>
        <xdr:cNvPr id="193" name="CustomShape 1">
          <a:extLst>
            <a:ext uri="{FF2B5EF4-FFF2-40B4-BE49-F238E27FC236}">
              <a16:creationId xmlns:a16="http://schemas.microsoft.com/office/drawing/2014/main" id="{00000000-0008-0000-0A00-0000C1000000}"/>
            </a:ext>
          </a:extLst>
        </xdr:cNvPr>
        <xdr:cNvSpPr/>
      </xdr:nvSpPr>
      <xdr:spPr>
        <a:xfrm>
          <a:off x="8968320" y="96804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xdr:from>
      <xdr:col>0</xdr:col>
      <xdr:colOff>208800</xdr:colOff>
      <xdr:row>3</xdr:row>
      <xdr:rowOff>126720</xdr:rowOff>
    </xdr:from>
    <xdr:to>
      <xdr:col>12</xdr:col>
      <xdr:colOff>11160</xdr:colOff>
      <xdr:row>4</xdr:row>
      <xdr:rowOff>156600</xdr:rowOff>
    </xdr:to>
    <xdr:sp macro="" textlink="">
      <xdr:nvSpPr>
        <xdr:cNvPr id="194" name="CustomShape 1">
          <a:extLst>
            <a:ext uri="{FF2B5EF4-FFF2-40B4-BE49-F238E27FC236}">
              <a16:creationId xmlns:a16="http://schemas.microsoft.com/office/drawing/2014/main" id="{00000000-0008-0000-0A00-0000C2000000}"/>
            </a:ext>
          </a:extLst>
        </xdr:cNvPr>
        <xdr:cNvSpPr/>
      </xdr:nvSpPr>
      <xdr:spPr>
        <a:xfrm>
          <a:off x="208800" y="840960"/>
          <a:ext cx="3078720" cy="2678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Aptos Narrow"/>
            </a:rPr>
            <a:t>＜日ごと</a:t>
          </a:r>
          <a:r>
            <a:rPr lang="en-US" sz="1400" b="1" strike="noStrike" spc="-1">
              <a:solidFill>
                <a:srgbClr val="FF0000"/>
              </a:solidFill>
              <a:latin typeface="Aptos Narrow"/>
            </a:rPr>
            <a:t>（0時～24時まで）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0</xdr:col>
      <xdr:colOff>50040</xdr:colOff>
      <xdr:row>1</xdr:row>
      <xdr:rowOff>149400</xdr:rowOff>
    </xdr:from>
    <xdr:to>
      <xdr:col>17</xdr:col>
      <xdr:colOff>80640</xdr:colOff>
      <xdr:row>3</xdr:row>
      <xdr:rowOff>36000</xdr:rowOff>
    </xdr:to>
    <xdr:sp macro="" textlink="">
      <xdr:nvSpPr>
        <xdr:cNvPr id="195" name="CustomShape 1">
          <a:extLst>
            <a:ext uri="{FF2B5EF4-FFF2-40B4-BE49-F238E27FC236}">
              <a16:creationId xmlns:a16="http://schemas.microsoft.com/office/drawing/2014/main" id="{00000000-0008-0000-0A00-0000C3000000}"/>
            </a:ext>
          </a:extLst>
        </xdr:cNvPr>
        <xdr:cNvSpPr/>
      </xdr:nvSpPr>
      <xdr:spPr>
        <a:xfrm>
          <a:off x="50040" y="38736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①～⑧の黄色セルに入力すると、⑨～⑯の白いセルは自動計算されます。</a:t>
          </a:r>
          <a:endParaRPr lang="en-US" sz="1050" b="0" strike="noStrike" spc="-1">
            <a:latin typeface="Times New Roman"/>
          </a:endParaRPr>
        </a:p>
      </xdr:txBody>
    </xdr:sp>
    <xdr:clientData/>
  </xdr:twoCellAnchor>
  <xdr:twoCellAnchor>
    <xdr:from>
      <xdr:col>16</xdr:col>
      <xdr:colOff>249480</xdr:colOff>
      <xdr:row>41</xdr:row>
      <xdr:rowOff>185760</xdr:rowOff>
    </xdr:from>
    <xdr:to>
      <xdr:col>21</xdr:col>
      <xdr:colOff>45000</xdr:colOff>
      <xdr:row>42</xdr:row>
      <xdr:rowOff>152280</xdr:rowOff>
    </xdr:to>
    <xdr:sp macro="" textlink="">
      <xdr:nvSpPr>
        <xdr:cNvPr id="196" name="CustomShape 1">
          <a:extLst>
            <a:ext uri="{FF2B5EF4-FFF2-40B4-BE49-F238E27FC236}">
              <a16:creationId xmlns:a16="http://schemas.microsoft.com/office/drawing/2014/main" id="{00000000-0008-0000-0A00-0000C4000000}"/>
            </a:ext>
          </a:extLst>
        </xdr:cNvPr>
        <xdr:cNvSpPr/>
      </xdr:nvSpPr>
      <xdr:spPr>
        <a:xfrm>
          <a:off x="4618080" y="966312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(日中/上限2,500円)</a:t>
          </a:r>
          <a:endParaRPr lang="en-US" sz="900" b="0" strike="noStrike" spc="-1">
            <a:latin typeface="Times New Roman"/>
          </a:endParaRPr>
        </a:p>
      </xdr:txBody>
    </xdr:sp>
    <xdr:clientData/>
  </xdr:twoCellAnchor>
  <xdr:twoCellAnchor>
    <xdr:from>
      <xdr:col>3</xdr:col>
      <xdr:colOff>181440</xdr:colOff>
      <xdr:row>44</xdr:row>
      <xdr:rowOff>207000</xdr:rowOff>
    </xdr:from>
    <xdr:to>
      <xdr:col>5</xdr:col>
      <xdr:colOff>120240</xdr:colOff>
      <xdr:row>45</xdr:row>
      <xdr:rowOff>173520</xdr:rowOff>
    </xdr:to>
    <xdr:sp macro="" textlink="">
      <xdr:nvSpPr>
        <xdr:cNvPr id="197" name="CustomShape 1">
          <a:extLst>
            <a:ext uri="{FF2B5EF4-FFF2-40B4-BE49-F238E27FC236}">
              <a16:creationId xmlns:a16="http://schemas.microsoft.com/office/drawing/2014/main" id="{00000000-0008-0000-0A00-0000C5000000}"/>
            </a:ext>
          </a:extLst>
        </xdr:cNvPr>
        <xdr:cNvSpPr/>
      </xdr:nvSpPr>
      <xdr:spPr>
        <a:xfrm>
          <a:off x="1000440" y="103968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17</xdr:col>
      <xdr:colOff>22680</xdr:colOff>
      <xdr:row>44</xdr:row>
      <xdr:rowOff>190440</xdr:rowOff>
    </xdr:from>
    <xdr:to>
      <xdr:col>21</xdr:col>
      <xdr:colOff>91440</xdr:colOff>
      <xdr:row>45</xdr:row>
      <xdr:rowOff>156960</xdr:rowOff>
    </xdr:to>
    <xdr:sp macro="" textlink="">
      <xdr:nvSpPr>
        <xdr:cNvPr id="198" name="CustomShape 1">
          <a:extLst>
            <a:ext uri="{FF2B5EF4-FFF2-40B4-BE49-F238E27FC236}">
              <a16:creationId xmlns:a16="http://schemas.microsoft.com/office/drawing/2014/main" id="{00000000-0008-0000-0A00-0000C6000000}"/>
            </a:ext>
          </a:extLst>
        </xdr:cNvPr>
        <xdr:cNvSpPr/>
      </xdr:nvSpPr>
      <xdr:spPr>
        <a:xfrm>
          <a:off x="4664520" y="1038024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(夜間/上限3,500円)</a:t>
          </a:r>
          <a:endParaRPr lang="en-US" sz="900" b="0" strike="noStrike" spc="-1">
            <a:latin typeface="Times New Roman"/>
          </a:endParaRPr>
        </a:p>
      </xdr:txBody>
    </xdr:sp>
    <xdr:clientData/>
  </xdr:twoCellAnchor>
  <xdr:twoCellAnchor>
    <xdr:from>
      <xdr:col>45</xdr:col>
      <xdr:colOff>134640</xdr:colOff>
      <xdr:row>43</xdr:row>
      <xdr:rowOff>191520</xdr:rowOff>
    </xdr:from>
    <xdr:to>
      <xdr:col>47</xdr:col>
      <xdr:colOff>73440</xdr:colOff>
      <xdr:row>44</xdr:row>
      <xdr:rowOff>159480</xdr:rowOff>
    </xdr:to>
    <xdr:sp macro="" textlink="">
      <xdr:nvSpPr>
        <xdr:cNvPr id="199" name="CustomShape 1">
          <a:extLst>
            <a:ext uri="{FF2B5EF4-FFF2-40B4-BE49-F238E27FC236}">
              <a16:creationId xmlns:a16="http://schemas.microsoft.com/office/drawing/2014/main" id="{00000000-0008-0000-0A00-0000C7000000}"/>
            </a:ext>
          </a:extLst>
        </xdr:cNvPr>
        <xdr:cNvSpPr/>
      </xdr:nvSpPr>
      <xdr:spPr>
        <a:xfrm>
          <a:off x="12465360" y="101448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(合計)</a:t>
          </a:r>
          <a:endParaRPr lang="en-US" sz="900" b="0" strike="noStrike" spc="-1">
            <a:latin typeface="Times New Roman"/>
          </a:endParaRPr>
        </a:p>
      </xdr:txBody>
    </xdr:sp>
    <xdr:clientData/>
  </xdr:twoCellAnchor>
  <xdr:twoCellAnchor>
    <xdr:from>
      <xdr:col>32</xdr:col>
      <xdr:colOff>186480</xdr:colOff>
      <xdr:row>44</xdr:row>
      <xdr:rowOff>190440</xdr:rowOff>
    </xdr:from>
    <xdr:to>
      <xdr:col>34</xdr:col>
      <xdr:colOff>125280</xdr:colOff>
      <xdr:row>45</xdr:row>
      <xdr:rowOff>156960</xdr:rowOff>
    </xdr:to>
    <xdr:sp macro="" textlink="">
      <xdr:nvSpPr>
        <xdr:cNvPr id="200" name="CustomShape 1">
          <a:extLst>
            <a:ext uri="{FF2B5EF4-FFF2-40B4-BE49-F238E27FC236}">
              <a16:creationId xmlns:a16="http://schemas.microsoft.com/office/drawing/2014/main" id="{00000000-0008-0000-0A00-0000C8000000}"/>
            </a:ext>
          </a:extLst>
        </xdr:cNvPr>
        <xdr:cNvSpPr/>
      </xdr:nvSpPr>
      <xdr:spPr>
        <a:xfrm>
          <a:off x="8967600" y="1038024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13</xdr:col>
      <xdr:colOff>7920</xdr:colOff>
      <xdr:row>45</xdr:row>
      <xdr:rowOff>35640</xdr:rowOff>
    </xdr:from>
    <xdr:to>
      <xdr:col>13</xdr:col>
      <xdr:colOff>196200</xdr:colOff>
      <xdr:row>46</xdr:row>
      <xdr:rowOff>13680</xdr:rowOff>
    </xdr:to>
    <xdr:sp macro="" textlink="">
      <xdr:nvSpPr>
        <xdr:cNvPr id="201" name="CustomShape 1">
          <a:extLst>
            <a:ext uri="{FF2B5EF4-FFF2-40B4-BE49-F238E27FC236}">
              <a16:creationId xmlns:a16="http://schemas.microsoft.com/office/drawing/2014/main" id="{00000000-0008-0000-0A00-0000C9000000}"/>
            </a:ext>
          </a:extLst>
        </xdr:cNvPr>
        <xdr:cNvSpPr/>
      </xdr:nvSpPr>
      <xdr:spPr>
        <a:xfrm>
          <a:off x="3557520" y="10463400"/>
          <a:ext cx="188280" cy="216360"/>
        </a:xfrm>
        <a:prstGeom prst="mathPlus">
          <a:avLst>
            <a:gd name="adj1" fmla="val 2352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29</xdr:col>
      <xdr:colOff>3240</xdr:colOff>
      <xdr:row>44</xdr:row>
      <xdr:rowOff>218880</xdr:rowOff>
    </xdr:from>
    <xdr:to>
      <xdr:col>30</xdr:col>
      <xdr:colOff>6120</xdr:colOff>
      <xdr:row>46</xdr:row>
      <xdr:rowOff>24840</xdr:rowOff>
    </xdr:to>
    <xdr:sp macro="" textlink="">
      <xdr:nvSpPr>
        <xdr:cNvPr id="202" name="CustomShape 1">
          <a:extLst>
            <a:ext uri="{FF2B5EF4-FFF2-40B4-BE49-F238E27FC236}">
              <a16:creationId xmlns:a16="http://schemas.microsoft.com/office/drawing/2014/main" id="{00000000-0008-0000-0A00-0000CA000000}"/>
            </a:ext>
          </a:extLst>
        </xdr:cNvPr>
        <xdr:cNvSpPr/>
      </xdr:nvSpPr>
      <xdr:spPr>
        <a:xfrm>
          <a:off x="7965360" y="10408680"/>
          <a:ext cx="275760" cy="282240"/>
        </a:xfrm>
        <a:prstGeom prst="mathEqual">
          <a:avLst>
            <a:gd name="adj1" fmla="val 23520"/>
            <a:gd name="adj2" fmla="val 1176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3</xdr:col>
      <xdr:colOff>173880</xdr:colOff>
      <xdr:row>41</xdr:row>
      <xdr:rowOff>182160</xdr:rowOff>
    </xdr:from>
    <xdr:to>
      <xdr:col>5</xdr:col>
      <xdr:colOff>112680</xdr:colOff>
      <xdr:row>42</xdr:row>
      <xdr:rowOff>148680</xdr:rowOff>
    </xdr:to>
    <xdr:sp macro="" textlink="">
      <xdr:nvSpPr>
        <xdr:cNvPr id="203" name="CustomShape 1">
          <a:extLst>
            <a:ext uri="{FF2B5EF4-FFF2-40B4-BE49-F238E27FC236}">
              <a16:creationId xmlns:a16="http://schemas.microsoft.com/office/drawing/2014/main" id="{00000000-0008-0000-0A00-0000CB000000}"/>
            </a:ext>
          </a:extLst>
        </xdr:cNvPr>
        <xdr:cNvSpPr/>
      </xdr:nvSpPr>
      <xdr:spPr>
        <a:xfrm>
          <a:off x="992880" y="965952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editAs="oneCell">
    <xdr:from>
      <xdr:col>78</xdr:col>
      <xdr:colOff>171360</xdr:colOff>
      <xdr:row>0</xdr:row>
      <xdr:rowOff>38160</xdr:rowOff>
    </xdr:from>
    <xdr:to>
      <xdr:col>91</xdr:col>
      <xdr:colOff>34200</xdr:colOff>
      <xdr:row>7</xdr:row>
      <xdr:rowOff>104040</xdr:rowOff>
    </xdr:to>
    <xdr:pic>
      <xdr:nvPicPr>
        <xdr:cNvPr id="204" name="図 14366">
          <a:extLst>
            <a:ext uri="{FF2B5EF4-FFF2-40B4-BE49-F238E27FC236}">
              <a16:creationId xmlns:a16="http://schemas.microsoft.com/office/drawing/2014/main" id="{00000000-0008-0000-0A00-0000CC000000}"/>
            </a:ext>
          </a:extLst>
        </xdr:cNvPr>
        <xdr:cNvPicPr/>
      </xdr:nvPicPr>
      <xdr:blipFill>
        <a:blip xmlns:r="http://schemas.openxmlformats.org/officeDocument/2006/relationships" r:embed="rId1"/>
        <a:stretch/>
      </xdr:blipFill>
      <xdr:spPr>
        <a:xfrm>
          <a:off x="22201920" y="38160"/>
          <a:ext cx="4593600" cy="1732680"/>
        </a:xfrm>
        <a:prstGeom prst="rect">
          <a:avLst/>
        </a:prstGeom>
        <a:ln>
          <a:noFill/>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68</xdr:col>
      <xdr:colOff>0</xdr:colOff>
      <xdr:row>6</xdr:row>
      <xdr:rowOff>160560</xdr:rowOff>
    </xdr:from>
    <xdr:to>
      <xdr:col>68</xdr:col>
      <xdr:colOff>183960</xdr:colOff>
      <xdr:row>8</xdr:row>
      <xdr:rowOff>76320</xdr:rowOff>
    </xdr:to>
    <xdr:sp macro="" textlink="">
      <xdr:nvSpPr>
        <xdr:cNvPr id="205" name="CustomShape 1">
          <a:extLst>
            <a:ext uri="{FF2B5EF4-FFF2-40B4-BE49-F238E27FC236}">
              <a16:creationId xmlns:a16="http://schemas.microsoft.com/office/drawing/2014/main" id="{00000000-0008-0000-0B00-0000CD000000}"/>
            </a:ext>
          </a:extLst>
        </xdr:cNvPr>
        <xdr:cNvSpPr/>
      </xdr:nvSpPr>
      <xdr:spPr>
        <a:xfrm>
          <a:off x="18610920" y="158904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192600</xdr:colOff>
      <xdr:row>0</xdr:row>
      <xdr:rowOff>0</xdr:rowOff>
    </xdr:from>
    <xdr:to>
      <xdr:col>6</xdr:col>
      <xdr:colOff>128880</xdr:colOff>
      <xdr:row>1</xdr:row>
      <xdr:rowOff>80640</xdr:rowOff>
    </xdr:to>
    <xdr:sp macro="" textlink="">
      <xdr:nvSpPr>
        <xdr:cNvPr id="206" name="CustomShape 1">
          <a:extLst>
            <a:ext uri="{FF2B5EF4-FFF2-40B4-BE49-F238E27FC236}">
              <a16:creationId xmlns:a16="http://schemas.microsoft.com/office/drawing/2014/main" id="{00000000-0008-0000-0B00-0000CE000000}"/>
            </a:ext>
          </a:extLst>
        </xdr:cNvPr>
        <xdr:cNvSpPr/>
      </xdr:nvSpPr>
      <xdr:spPr>
        <a:xfrm>
          <a:off x="192600" y="0"/>
          <a:ext cx="1574280" cy="3186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800" b="1" strike="noStrike" spc="-1">
              <a:solidFill>
                <a:srgbClr val="000000"/>
              </a:solidFill>
              <a:latin typeface="游ゴシック"/>
              <a:ea typeface="游ゴシック"/>
            </a:rPr>
            <a:t>E_利用内訳表</a:t>
          </a:r>
          <a:endParaRPr lang="en-US" sz="1800" b="0" strike="noStrike" spc="-1">
            <a:latin typeface="Times New Roman"/>
          </a:endParaRPr>
        </a:p>
      </xdr:txBody>
    </xdr:sp>
    <xdr:clientData/>
  </xdr:twoCellAnchor>
  <xdr:twoCellAnchor>
    <xdr:from>
      <xdr:col>32</xdr:col>
      <xdr:colOff>187200</xdr:colOff>
      <xdr:row>41</xdr:row>
      <xdr:rowOff>203040</xdr:rowOff>
    </xdr:from>
    <xdr:to>
      <xdr:col>34</xdr:col>
      <xdr:colOff>126000</xdr:colOff>
      <xdr:row>42</xdr:row>
      <xdr:rowOff>169560</xdr:rowOff>
    </xdr:to>
    <xdr:sp macro="" textlink="">
      <xdr:nvSpPr>
        <xdr:cNvPr id="207" name="CustomShape 1">
          <a:extLst>
            <a:ext uri="{FF2B5EF4-FFF2-40B4-BE49-F238E27FC236}">
              <a16:creationId xmlns:a16="http://schemas.microsoft.com/office/drawing/2014/main" id="{00000000-0008-0000-0B00-0000CF000000}"/>
            </a:ext>
          </a:extLst>
        </xdr:cNvPr>
        <xdr:cNvSpPr/>
      </xdr:nvSpPr>
      <xdr:spPr>
        <a:xfrm>
          <a:off x="8968320" y="96804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xdr:from>
      <xdr:col>0</xdr:col>
      <xdr:colOff>208800</xdr:colOff>
      <xdr:row>3</xdr:row>
      <xdr:rowOff>126720</xdr:rowOff>
    </xdr:from>
    <xdr:to>
      <xdr:col>12</xdr:col>
      <xdr:colOff>11160</xdr:colOff>
      <xdr:row>4</xdr:row>
      <xdr:rowOff>156600</xdr:rowOff>
    </xdr:to>
    <xdr:sp macro="" textlink="">
      <xdr:nvSpPr>
        <xdr:cNvPr id="208" name="CustomShape 1">
          <a:extLst>
            <a:ext uri="{FF2B5EF4-FFF2-40B4-BE49-F238E27FC236}">
              <a16:creationId xmlns:a16="http://schemas.microsoft.com/office/drawing/2014/main" id="{00000000-0008-0000-0B00-0000D0000000}"/>
            </a:ext>
          </a:extLst>
        </xdr:cNvPr>
        <xdr:cNvSpPr/>
      </xdr:nvSpPr>
      <xdr:spPr>
        <a:xfrm>
          <a:off x="208800" y="840960"/>
          <a:ext cx="3078720" cy="2678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Aptos Narrow"/>
            </a:rPr>
            <a:t>＜日ごと</a:t>
          </a:r>
          <a:r>
            <a:rPr lang="en-US" sz="1400" b="1" strike="noStrike" spc="-1">
              <a:solidFill>
                <a:srgbClr val="FF0000"/>
              </a:solidFill>
              <a:latin typeface="Aptos Narrow"/>
            </a:rPr>
            <a:t>（0時～24時まで）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0</xdr:col>
      <xdr:colOff>50040</xdr:colOff>
      <xdr:row>1</xdr:row>
      <xdr:rowOff>149400</xdr:rowOff>
    </xdr:from>
    <xdr:to>
      <xdr:col>17</xdr:col>
      <xdr:colOff>80640</xdr:colOff>
      <xdr:row>3</xdr:row>
      <xdr:rowOff>36000</xdr:rowOff>
    </xdr:to>
    <xdr:sp macro="" textlink="">
      <xdr:nvSpPr>
        <xdr:cNvPr id="209" name="CustomShape 1">
          <a:extLst>
            <a:ext uri="{FF2B5EF4-FFF2-40B4-BE49-F238E27FC236}">
              <a16:creationId xmlns:a16="http://schemas.microsoft.com/office/drawing/2014/main" id="{00000000-0008-0000-0B00-0000D1000000}"/>
            </a:ext>
          </a:extLst>
        </xdr:cNvPr>
        <xdr:cNvSpPr/>
      </xdr:nvSpPr>
      <xdr:spPr>
        <a:xfrm>
          <a:off x="50040" y="38736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①～⑧の黄色セルに入力すると、⑨～⑯の白いセルは自動計算されます。</a:t>
          </a:r>
          <a:endParaRPr lang="en-US" sz="1050" b="0" strike="noStrike" spc="-1">
            <a:latin typeface="Times New Roman"/>
          </a:endParaRPr>
        </a:p>
      </xdr:txBody>
    </xdr:sp>
    <xdr:clientData/>
  </xdr:twoCellAnchor>
  <xdr:twoCellAnchor>
    <xdr:from>
      <xdr:col>16</xdr:col>
      <xdr:colOff>249480</xdr:colOff>
      <xdr:row>41</xdr:row>
      <xdr:rowOff>185760</xdr:rowOff>
    </xdr:from>
    <xdr:to>
      <xdr:col>21</xdr:col>
      <xdr:colOff>45000</xdr:colOff>
      <xdr:row>42</xdr:row>
      <xdr:rowOff>152280</xdr:rowOff>
    </xdr:to>
    <xdr:sp macro="" textlink="">
      <xdr:nvSpPr>
        <xdr:cNvPr id="210" name="CustomShape 1">
          <a:extLst>
            <a:ext uri="{FF2B5EF4-FFF2-40B4-BE49-F238E27FC236}">
              <a16:creationId xmlns:a16="http://schemas.microsoft.com/office/drawing/2014/main" id="{00000000-0008-0000-0B00-0000D2000000}"/>
            </a:ext>
          </a:extLst>
        </xdr:cNvPr>
        <xdr:cNvSpPr/>
      </xdr:nvSpPr>
      <xdr:spPr>
        <a:xfrm>
          <a:off x="4618080" y="966312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(日中/上限2,500円)</a:t>
          </a:r>
          <a:endParaRPr lang="en-US" sz="900" b="0" strike="noStrike" spc="-1">
            <a:latin typeface="Times New Roman"/>
          </a:endParaRPr>
        </a:p>
      </xdr:txBody>
    </xdr:sp>
    <xdr:clientData/>
  </xdr:twoCellAnchor>
  <xdr:twoCellAnchor>
    <xdr:from>
      <xdr:col>3</xdr:col>
      <xdr:colOff>181440</xdr:colOff>
      <xdr:row>44</xdr:row>
      <xdr:rowOff>207000</xdr:rowOff>
    </xdr:from>
    <xdr:to>
      <xdr:col>5</xdr:col>
      <xdr:colOff>120240</xdr:colOff>
      <xdr:row>45</xdr:row>
      <xdr:rowOff>173520</xdr:rowOff>
    </xdr:to>
    <xdr:sp macro="" textlink="">
      <xdr:nvSpPr>
        <xdr:cNvPr id="211" name="CustomShape 1">
          <a:extLst>
            <a:ext uri="{FF2B5EF4-FFF2-40B4-BE49-F238E27FC236}">
              <a16:creationId xmlns:a16="http://schemas.microsoft.com/office/drawing/2014/main" id="{00000000-0008-0000-0B00-0000D3000000}"/>
            </a:ext>
          </a:extLst>
        </xdr:cNvPr>
        <xdr:cNvSpPr/>
      </xdr:nvSpPr>
      <xdr:spPr>
        <a:xfrm>
          <a:off x="1000440" y="103968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17</xdr:col>
      <xdr:colOff>22680</xdr:colOff>
      <xdr:row>44</xdr:row>
      <xdr:rowOff>190440</xdr:rowOff>
    </xdr:from>
    <xdr:to>
      <xdr:col>21</xdr:col>
      <xdr:colOff>91440</xdr:colOff>
      <xdr:row>45</xdr:row>
      <xdr:rowOff>156960</xdr:rowOff>
    </xdr:to>
    <xdr:sp macro="" textlink="">
      <xdr:nvSpPr>
        <xdr:cNvPr id="212" name="CustomShape 1">
          <a:extLst>
            <a:ext uri="{FF2B5EF4-FFF2-40B4-BE49-F238E27FC236}">
              <a16:creationId xmlns:a16="http://schemas.microsoft.com/office/drawing/2014/main" id="{00000000-0008-0000-0B00-0000D4000000}"/>
            </a:ext>
          </a:extLst>
        </xdr:cNvPr>
        <xdr:cNvSpPr/>
      </xdr:nvSpPr>
      <xdr:spPr>
        <a:xfrm>
          <a:off x="4664520" y="1038024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(夜間/上限3,500円)</a:t>
          </a:r>
          <a:endParaRPr lang="en-US" sz="900" b="0" strike="noStrike" spc="-1">
            <a:latin typeface="Times New Roman"/>
          </a:endParaRPr>
        </a:p>
      </xdr:txBody>
    </xdr:sp>
    <xdr:clientData/>
  </xdr:twoCellAnchor>
  <xdr:twoCellAnchor>
    <xdr:from>
      <xdr:col>45</xdr:col>
      <xdr:colOff>134640</xdr:colOff>
      <xdr:row>43</xdr:row>
      <xdr:rowOff>191520</xdr:rowOff>
    </xdr:from>
    <xdr:to>
      <xdr:col>47</xdr:col>
      <xdr:colOff>73440</xdr:colOff>
      <xdr:row>44</xdr:row>
      <xdr:rowOff>159480</xdr:rowOff>
    </xdr:to>
    <xdr:sp macro="" textlink="">
      <xdr:nvSpPr>
        <xdr:cNvPr id="213" name="CustomShape 1">
          <a:extLst>
            <a:ext uri="{FF2B5EF4-FFF2-40B4-BE49-F238E27FC236}">
              <a16:creationId xmlns:a16="http://schemas.microsoft.com/office/drawing/2014/main" id="{00000000-0008-0000-0B00-0000D5000000}"/>
            </a:ext>
          </a:extLst>
        </xdr:cNvPr>
        <xdr:cNvSpPr/>
      </xdr:nvSpPr>
      <xdr:spPr>
        <a:xfrm>
          <a:off x="12465360" y="101448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(合計)</a:t>
          </a:r>
          <a:endParaRPr lang="en-US" sz="900" b="0" strike="noStrike" spc="-1">
            <a:latin typeface="Times New Roman"/>
          </a:endParaRPr>
        </a:p>
      </xdr:txBody>
    </xdr:sp>
    <xdr:clientData/>
  </xdr:twoCellAnchor>
  <xdr:twoCellAnchor>
    <xdr:from>
      <xdr:col>32</xdr:col>
      <xdr:colOff>186480</xdr:colOff>
      <xdr:row>44</xdr:row>
      <xdr:rowOff>190440</xdr:rowOff>
    </xdr:from>
    <xdr:to>
      <xdr:col>34</xdr:col>
      <xdr:colOff>125280</xdr:colOff>
      <xdr:row>45</xdr:row>
      <xdr:rowOff>156960</xdr:rowOff>
    </xdr:to>
    <xdr:sp macro="" textlink="">
      <xdr:nvSpPr>
        <xdr:cNvPr id="214" name="CustomShape 1">
          <a:extLst>
            <a:ext uri="{FF2B5EF4-FFF2-40B4-BE49-F238E27FC236}">
              <a16:creationId xmlns:a16="http://schemas.microsoft.com/office/drawing/2014/main" id="{00000000-0008-0000-0B00-0000D6000000}"/>
            </a:ext>
          </a:extLst>
        </xdr:cNvPr>
        <xdr:cNvSpPr/>
      </xdr:nvSpPr>
      <xdr:spPr>
        <a:xfrm>
          <a:off x="8967600" y="1038024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13</xdr:col>
      <xdr:colOff>7920</xdr:colOff>
      <xdr:row>45</xdr:row>
      <xdr:rowOff>35640</xdr:rowOff>
    </xdr:from>
    <xdr:to>
      <xdr:col>13</xdr:col>
      <xdr:colOff>196200</xdr:colOff>
      <xdr:row>46</xdr:row>
      <xdr:rowOff>13680</xdr:rowOff>
    </xdr:to>
    <xdr:sp macro="" textlink="">
      <xdr:nvSpPr>
        <xdr:cNvPr id="215" name="CustomShape 1">
          <a:extLst>
            <a:ext uri="{FF2B5EF4-FFF2-40B4-BE49-F238E27FC236}">
              <a16:creationId xmlns:a16="http://schemas.microsoft.com/office/drawing/2014/main" id="{00000000-0008-0000-0B00-0000D7000000}"/>
            </a:ext>
          </a:extLst>
        </xdr:cNvPr>
        <xdr:cNvSpPr/>
      </xdr:nvSpPr>
      <xdr:spPr>
        <a:xfrm>
          <a:off x="3557520" y="10463400"/>
          <a:ext cx="188280" cy="216360"/>
        </a:xfrm>
        <a:prstGeom prst="mathPlus">
          <a:avLst>
            <a:gd name="adj1" fmla="val 2352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29</xdr:col>
      <xdr:colOff>3240</xdr:colOff>
      <xdr:row>44</xdr:row>
      <xdr:rowOff>218880</xdr:rowOff>
    </xdr:from>
    <xdr:to>
      <xdr:col>30</xdr:col>
      <xdr:colOff>6120</xdr:colOff>
      <xdr:row>46</xdr:row>
      <xdr:rowOff>24840</xdr:rowOff>
    </xdr:to>
    <xdr:sp macro="" textlink="">
      <xdr:nvSpPr>
        <xdr:cNvPr id="216" name="CustomShape 1">
          <a:extLst>
            <a:ext uri="{FF2B5EF4-FFF2-40B4-BE49-F238E27FC236}">
              <a16:creationId xmlns:a16="http://schemas.microsoft.com/office/drawing/2014/main" id="{00000000-0008-0000-0B00-0000D8000000}"/>
            </a:ext>
          </a:extLst>
        </xdr:cNvPr>
        <xdr:cNvSpPr/>
      </xdr:nvSpPr>
      <xdr:spPr>
        <a:xfrm>
          <a:off x="7965360" y="10408680"/>
          <a:ext cx="275760" cy="282240"/>
        </a:xfrm>
        <a:prstGeom prst="mathEqual">
          <a:avLst>
            <a:gd name="adj1" fmla="val 23520"/>
            <a:gd name="adj2" fmla="val 1176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3</xdr:col>
      <xdr:colOff>173880</xdr:colOff>
      <xdr:row>41</xdr:row>
      <xdr:rowOff>182160</xdr:rowOff>
    </xdr:from>
    <xdr:to>
      <xdr:col>5</xdr:col>
      <xdr:colOff>112680</xdr:colOff>
      <xdr:row>42</xdr:row>
      <xdr:rowOff>148680</xdr:rowOff>
    </xdr:to>
    <xdr:sp macro="" textlink="">
      <xdr:nvSpPr>
        <xdr:cNvPr id="217" name="CustomShape 1">
          <a:extLst>
            <a:ext uri="{FF2B5EF4-FFF2-40B4-BE49-F238E27FC236}">
              <a16:creationId xmlns:a16="http://schemas.microsoft.com/office/drawing/2014/main" id="{00000000-0008-0000-0B00-0000D9000000}"/>
            </a:ext>
          </a:extLst>
        </xdr:cNvPr>
        <xdr:cNvSpPr/>
      </xdr:nvSpPr>
      <xdr:spPr>
        <a:xfrm>
          <a:off x="992880" y="965952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editAs="oneCell">
    <xdr:from>
      <xdr:col>78</xdr:col>
      <xdr:colOff>171360</xdr:colOff>
      <xdr:row>0</xdr:row>
      <xdr:rowOff>38160</xdr:rowOff>
    </xdr:from>
    <xdr:to>
      <xdr:col>91</xdr:col>
      <xdr:colOff>34200</xdr:colOff>
      <xdr:row>7</xdr:row>
      <xdr:rowOff>101160</xdr:rowOff>
    </xdr:to>
    <xdr:pic>
      <xdr:nvPicPr>
        <xdr:cNvPr id="218" name="図 14">
          <a:extLst>
            <a:ext uri="{FF2B5EF4-FFF2-40B4-BE49-F238E27FC236}">
              <a16:creationId xmlns:a16="http://schemas.microsoft.com/office/drawing/2014/main" id="{00000000-0008-0000-0B00-0000DA000000}"/>
            </a:ext>
          </a:extLst>
        </xdr:cNvPr>
        <xdr:cNvPicPr/>
      </xdr:nvPicPr>
      <xdr:blipFill>
        <a:blip xmlns:r="http://schemas.openxmlformats.org/officeDocument/2006/relationships" r:embed="rId1"/>
        <a:stretch/>
      </xdr:blipFill>
      <xdr:spPr>
        <a:xfrm>
          <a:off x="22201920" y="38160"/>
          <a:ext cx="4593600" cy="1729800"/>
        </a:xfrm>
        <a:prstGeom prst="rect">
          <a:avLst/>
        </a:prstGeom>
        <a:ln>
          <a:noFill/>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61</xdr:col>
      <xdr:colOff>0</xdr:colOff>
      <xdr:row>6</xdr:row>
      <xdr:rowOff>160560</xdr:rowOff>
    </xdr:from>
    <xdr:to>
      <xdr:col>61</xdr:col>
      <xdr:colOff>183960</xdr:colOff>
      <xdr:row>8</xdr:row>
      <xdr:rowOff>76320</xdr:rowOff>
    </xdr:to>
    <xdr:sp macro="" textlink="">
      <xdr:nvSpPr>
        <xdr:cNvPr id="219" name="CustomShape 1">
          <a:extLst>
            <a:ext uri="{FF2B5EF4-FFF2-40B4-BE49-F238E27FC236}">
              <a16:creationId xmlns:a16="http://schemas.microsoft.com/office/drawing/2014/main" id="{00000000-0008-0000-0C00-0000DB000000}"/>
            </a:ext>
          </a:extLst>
        </xdr:cNvPr>
        <xdr:cNvSpPr/>
      </xdr:nvSpPr>
      <xdr:spPr>
        <a:xfrm>
          <a:off x="16699680" y="158904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193680</xdr:colOff>
      <xdr:row>0</xdr:row>
      <xdr:rowOff>0</xdr:rowOff>
    </xdr:from>
    <xdr:to>
      <xdr:col>6</xdr:col>
      <xdr:colOff>124560</xdr:colOff>
      <xdr:row>1</xdr:row>
      <xdr:rowOff>80640</xdr:rowOff>
    </xdr:to>
    <xdr:sp macro="" textlink="">
      <xdr:nvSpPr>
        <xdr:cNvPr id="220" name="CustomShape 1">
          <a:extLst>
            <a:ext uri="{FF2B5EF4-FFF2-40B4-BE49-F238E27FC236}">
              <a16:creationId xmlns:a16="http://schemas.microsoft.com/office/drawing/2014/main" id="{00000000-0008-0000-0C00-0000DC000000}"/>
            </a:ext>
          </a:extLst>
        </xdr:cNvPr>
        <xdr:cNvSpPr/>
      </xdr:nvSpPr>
      <xdr:spPr>
        <a:xfrm>
          <a:off x="193680" y="0"/>
          <a:ext cx="1568880" cy="3186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800" b="1" strike="noStrike" spc="-1">
              <a:solidFill>
                <a:srgbClr val="000000"/>
              </a:solidFill>
              <a:latin typeface="游ゴシック"/>
              <a:ea typeface="游ゴシック"/>
            </a:rPr>
            <a:t>F_利用内訳表</a:t>
          </a:r>
          <a:endParaRPr lang="en-US" sz="1800" b="0" strike="noStrike" spc="-1">
            <a:latin typeface="Times New Roman"/>
          </a:endParaRPr>
        </a:p>
      </xdr:txBody>
    </xdr:sp>
    <xdr:clientData/>
  </xdr:twoCellAnchor>
  <xdr:twoCellAnchor>
    <xdr:from>
      <xdr:col>3</xdr:col>
      <xdr:colOff>189720</xdr:colOff>
      <xdr:row>73</xdr:row>
      <xdr:rowOff>0</xdr:rowOff>
    </xdr:from>
    <xdr:to>
      <xdr:col>5</xdr:col>
      <xdr:colOff>128520</xdr:colOff>
      <xdr:row>73</xdr:row>
      <xdr:rowOff>204480</xdr:rowOff>
    </xdr:to>
    <xdr:sp macro="" textlink="">
      <xdr:nvSpPr>
        <xdr:cNvPr id="221" name="CustomShape 1">
          <a:extLst>
            <a:ext uri="{FF2B5EF4-FFF2-40B4-BE49-F238E27FC236}">
              <a16:creationId xmlns:a16="http://schemas.microsoft.com/office/drawing/2014/main" id="{00000000-0008-0000-0C00-0000DD000000}"/>
            </a:ext>
          </a:extLst>
        </xdr:cNvPr>
        <xdr:cNvSpPr/>
      </xdr:nvSpPr>
      <xdr:spPr>
        <a:xfrm>
          <a:off x="1008720" y="1183932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17</xdr:col>
      <xdr:colOff>22680</xdr:colOff>
      <xdr:row>72</xdr:row>
      <xdr:rowOff>190440</xdr:rowOff>
    </xdr:from>
    <xdr:to>
      <xdr:col>21</xdr:col>
      <xdr:colOff>91440</xdr:colOff>
      <xdr:row>73</xdr:row>
      <xdr:rowOff>156960</xdr:rowOff>
    </xdr:to>
    <xdr:sp macro="" textlink="">
      <xdr:nvSpPr>
        <xdr:cNvPr id="222" name="CustomShape 1">
          <a:extLst>
            <a:ext uri="{FF2B5EF4-FFF2-40B4-BE49-F238E27FC236}">
              <a16:creationId xmlns:a16="http://schemas.microsoft.com/office/drawing/2014/main" id="{00000000-0008-0000-0C00-0000DE000000}"/>
            </a:ext>
          </a:extLst>
        </xdr:cNvPr>
        <xdr:cNvSpPr/>
      </xdr:nvSpPr>
      <xdr:spPr>
        <a:xfrm>
          <a:off x="4664520" y="1179180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(夜間/上限3,500円)</a:t>
          </a:r>
          <a:endParaRPr lang="en-US" sz="900" b="0" strike="noStrike" spc="-1">
            <a:latin typeface="Times New Roman"/>
          </a:endParaRPr>
        </a:p>
      </xdr:txBody>
    </xdr:sp>
    <xdr:clientData/>
  </xdr:twoCellAnchor>
  <xdr:twoCellAnchor>
    <xdr:from>
      <xdr:col>47</xdr:col>
      <xdr:colOff>213120</xdr:colOff>
      <xdr:row>72</xdr:row>
      <xdr:rowOff>205920</xdr:rowOff>
    </xdr:from>
    <xdr:to>
      <xdr:col>49</xdr:col>
      <xdr:colOff>151920</xdr:colOff>
      <xdr:row>73</xdr:row>
      <xdr:rowOff>172440</xdr:rowOff>
    </xdr:to>
    <xdr:sp macro="" textlink="">
      <xdr:nvSpPr>
        <xdr:cNvPr id="223" name="CustomShape 1">
          <a:extLst>
            <a:ext uri="{FF2B5EF4-FFF2-40B4-BE49-F238E27FC236}">
              <a16:creationId xmlns:a16="http://schemas.microsoft.com/office/drawing/2014/main" id="{00000000-0008-0000-0C00-0000DF000000}"/>
            </a:ext>
          </a:extLst>
        </xdr:cNvPr>
        <xdr:cNvSpPr/>
      </xdr:nvSpPr>
      <xdr:spPr>
        <a:xfrm>
          <a:off x="13089960" y="1180728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(合計)</a:t>
          </a:r>
          <a:endParaRPr lang="en-US" sz="900" b="0" strike="noStrike" spc="-1">
            <a:latin typeface="Times New Roman"/>
          </a:endParaRPr>
        </a:p>
      </xdr:txBody>
    </xdr:sp>
    <xdr:clientData/>
  </xdr:twoCellAnchor>
  <xdr:twoCellAnchor>
    <xdr:from>
      <xdr:col>32</xdr:col>
      <xdr:colOff>228600</xdr:colOff>
      <xdr:row>41</xdr:row>
      <xdr:rowOff>206280</xdr:rowOff>
    </xdr:from>
    <xdr:to>
      <xdr:col>34</xdr:col>
      <xdr:colOff>167400</xdr:colOff>
      <xdr:row>42</xdr:row>
      <xdr:rowOff>172800</xdr:rowOff>
    </xdr:to>
    <xdr:sp macro="" textlink="">
      <xdr:nvSpPr>
        <xdr:cNvPr id="224" name="CustomShape 1">
          <a:extLst>
            <a:ext uri="{FF2B5EF4-FFF2-40B4-BE49-F238E27FC236}">
              <a16:creationId xmlns:a16="http://schemas.microsoft.com/office/drawing/2014/main" id="{00000000-0008-0000-0C00-0000E0000000}"/>
            </a:ext>
          </a:extLst>
        </xdr:cNvPr>
        <xdr:cNvSpPr/>
      </xdr:nvSpPr>
      <xdr:spPr>
        <a:xfrm>
          <a:off x="9009720" y="442584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xdr:from>
      <xdr:col>32</xdr:col>
      <xdr:colOff>186480</xdr:colOff>
      <xdr:row>72</xdr:row>
      <xdr:rowOff>190440</xdr:rowOff>
    </xdr:from>
    <xdr:to>
      <xdr:col>34</xdr:col>
      <xdr:colOff>125280</xdr:colOff>
      <xdr:row>73</xdr:row>
      <xdr:rowOff>156960</xdr:rowOff>
    </xdr:to>
    <xdr:sp macro="" textlink="">
      <xdr:nvSpPr>
        <xdr:cNvPr id="225" name="CustomShape 1">
          <a:extLst>
            <a:ext uri="{FF2B5EF4-FFF2-40B4-BE49-F238E27FC236}">
              <a16:creationId xmlns:a16="http://schemas.microsoft.com/office/drawing/2014/main" id="{00000000-0008-0000-0C00-0000E1000000}"/>
            </a:ext>
          </a:extLst>
        </xdr:cNvPr>
        <xdr:cNvSpPr/>
      </xdr:nvSpPr>
      <xdr:spPr>
        <a:xfrm>
          <a:off x="8967600" y="117918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13</xdr:col>
      <xdr:colOff>7920</xdr:colOff>
      <xdr:row>73</xdr:row>
      <xdr:rowOff>35640</xdr:rowOff>
    </xdr:from>
    <xdr:to>
      <xdr:col>13</xdr:col>
      <xdr:colOff>196200</xdr:colOff>
      <xdr:row>74</xdr:row>
      <xdr:rowOff>13680</xdr:rowOff>
    </xdr:to>
    <xdr:sp macro="" textlink="">
      <xdr:nvSpPr>
        <xdr:cNvPr id="226" name="CustomShape 1">
          <a:extLst>
            <a:ext uri="{FF2B5EF4-FFF2-40B4-BE49-F238E27FC236}">
              <a16:creationId xmlns:a16="http://schemas.microsoft.com/office/drawing/2014/main" id="{00000000-0008-0000-0C00-0000E2000000}"/>
            </a:ext>
          </a:extLst>
        </xdr:cNvPr>
        <xdr:cNvSpPr/>
      </xdr:nvSpPr>
      <xdr:spPr>
        <a:xfrm>
          <a:off x="3557520" y="11874960"/>
          <a:ext cx="188280" cy="216360"/>
        </a:xfrm>
        <a:prstGeom prst="mathPlus">
          <a:avLst>
            <a:gd name="adj1" fmla="val 2352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29</xdr:col>
      <xdr:colOff>3240</xdr:colOff>
      <xdr:row>72</xdr:row>
      <xdr:rowOff>218880</xdr:rowOff>
    </xdr:from>
    <xdr:to>
      <xdr:col>30</xdr:col>
      <xdr:colOff>6120</xdr:colOff>
      <xdr:row>74</xdr:row>
      <xdr:rowOff>24840</xdr:rowOff>
    </xdr:to>
    <xdr:sp macro="" textlink="">
      <xdr:nvSpPr>
        <xdr:cNvPr id="227" name="CustomShape 1">
          <a:extLst>
            <a:ext uri="{FF2B5EF4-FFF2-40B4-BE49-F238E27FC236}">
              <a16:creationId xmlns:a16="http://schemas.microsoft.com/office/drawing/2014/main" id="{00000000-0008-0000-0C00-0000E3000000}"/>
            </a:ext>
          </a:extLst>
        </xdr:cNvPr>
        <xdr:cNvSpPr/>
      </xdr:nvSpPr>
      <xdr:spPr>
        <a:xfrm>
          <a:off x="7965360" y="11820240"/>
          <a:ext cx="275760" cy="282240"/>
        </a:xfrm>
        <a:prstGeom prst="mathEqual">
          <a:avLst>
            <a:gd name="adj1" fmla="val 23520"/>
            <a:gd name="adj2" fmla="val 1176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19</xdr:col>
      <xdr:colOff>145440</xdr:colOff>
      <xdr:row>0</xdr:row>
      <xdr:rowOff>74880</xdr:rowOff>
    </xdr:from>
    <xdr:to>
      <xdr:col>36</xdr:col>
      <xdr:colOff>176040</xdr:colOff>
      <xdr:row>1</xdr:row>
      <xdr:rowOff>199800</xdr:rowOff>
    </xdr:to>
    <xdr:sp macro="" textlink="">
      <xdr:nvSpPr>
        <xdr:cNvPr id="228" name="CustomShape 1">
          <a:extLst>
            <a:ext uri="{FF2B5EF4-FFF2-40B4-BE49-F238E27FC236}">
              <a16:creationId xmlns:a16="http://schemas.microsoft.com/office/drawing/2014/main" id="{00000000-0008-0000-0C00-0000E4000000}"/>
            </a:ext>
          </a:extLst>
        </xdr:cNvPr>
        <xdr:cNvSpPr/>
      </xdr:nvSpPr>
      <xdr:spPr>
        <a:xfrm>
          <a:off x="5376960" y="7488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※別紙「記入例、計算方法」を必ずご確認の上ご申請ください</a:t>
          </a:r>
          <a:endParaRPr lang="en-US" sz="1050" b="0" strike="noStrike" spc="-1">
            <a:latin typeface="Times New Roman"/>
          </a:endParaRPr>
        </a:p>
        <a:p>
          <a:pPr>
            <a:lnSpc>
              <a:spcPct val="100000"/>
            </a:lnSpc>
          </a:pPr>
          <a:endParaRPr lang="en-US" sz="1050" b="0" strike="noStrike" spc="-1">
            <a:latin typeface="Times New Roman"/>
          </a:endParaRPr>
        </a:p>
      </xdr:txBody>
    </xdr:sp>
    <xdr:clientData/>
  </xdr:twoCellAnchor>
  <xdr:twoCellAnchor>
    <xdr:from>
      <xdr:col>1</xdr:col>
      <xdr:colOff>2160</xdr:colOff>
      <xdr:row>3</xdr:row>
      <xdr:rowOff>129960</xdr:rowOff>
    </xdr:from>
    <xdr:to>
      <xdr:col>12</xdr:col>
      <xdr:colOff>131040</xdr:colOff>
      <xdr:row>4</xdr:row>
      <xdr:rowOff>159840</xdr:rowOff>
    </xdr:to>
    <xdr:sp macro="" textlink="">
      <xdr:nvSpPr>
        <xdr:cNvPr id="229" name="CustomShape 1">
          <a:extLst>
            <a:ext uri="{FF2B5EF4-FFF2-40B4-BE49-F238E27FC236}">
              <a16:creationId xmlns:a16="http://schemas.microsoft.com/office/drawing/2014/main" id="{00000000-0008-0000-0C00-0000E5000000}"/>
            </a:ext>
          </a:extLst>
        </xdr:cNvPr>
        <xdr:cNvSpPr/>
      </xdr:nvSpPr>
      <xdr:spPr>
        <a:xfrm>
          <a:off x="275040" y="844200"/>
          <a:ext cx="3132360" cy="2678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Aptos Narrow"/>
            </a:rPr>
            <a:t>＜１．日中</a:t>
          </a:r>
          <a:r>
            <a:rPr lang="en-US" sz="1400" b="1" strike="noStrike" spc="-1">
              <a:solidFill>
                <a:srgbClr val="FF0000"/>
              </a:solidFill>
              <a:latin typeface="Aptos Narrow"/>
            </a:rPr>
            <a:t>（7時～22時まで）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1</xdr:col>
      <xdr:colOff>17640</xdr:colOff>
      <xdr:row>44</xdr:row>
      <xdr:rowOff>123840</xdr:rowOff>
    </xdr:from>
    <xdr:to>
      <xdr:col>13</xdr:col>
      <xdr:colOff>52560</xdr:colOff>
      <xdr:row>45</xdr:row>
      <xdr:rowOff>172800</xdr:rowOff>
    </xdr:to>
    <xdr:sp macro="" textlink="">
      <xdr:nvSpPr>
        <xdr:cNvPr id="230" name="CustomShape 1">
          <a:extLst>
            <a:ext uri="{FF2B5EF4-FFF2-40B4-BE49-F238E27FC236}">
              <a16:creationId xmlns:a16="http://schemas.microsoft.com/office/drawing/2014/main" id="{00000000-0008-0000-0C00-0000E6000000}"/>
            </a:ext>
          </a:extLst>
        </xdr:cNvPr>
        <xdr:cNvSpPr/>
      </xdr:nvSpPr>
      <xdr:spPr>
        <a:xfrm>
          <a:off x="290520" y="5057640"/>
          <a:ext cx="3311640" cy="286920"/>
        </a:xfrm>
        <a:prstGeom prst="rect">
          <a:avLst/>
        </a:prstGeom>
        <a:solidFill>
          <a:schemeClr val="tx1"/>
        </a:solid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Times New Roman"/>
            </a:rPr>
            <a:t>＜2．</a:t>
          </a:r>
          <a:r>
            <a:rPr lang="en-US" sz="1400" b="1" strike="noStrike" spc="-1">
              <a:solidFill>
                <a:srgbClr val="000000"/>
              </a:solidFill>
              <a:latin typeface="Aptos Narrow"/>
            </a:rPr>
            <a:t>夜間（22時～翌7時まで）の利用分＞</a:t>
          </a:r>
          <a:endParaRPr lang="en-US" sz="1400" b="0" strike="noStrike" spc="-1">
            <a:latin typeface="Times New Roman"/>
          </a:endParaRPr>
        </a:p>
      </xdr:txBody>
    </xdr:sp>
    <xdr:clientData/>
  </xdr:twoCellAnchor>
  <xdr:twoCellAnchor>
    <xdr:from>
      <xdr:col>61</xdr:col>
      <xdr:colOff>0</xdr:colOff>
      <xdr:row>47</xdr:row>
      <xdr:rowOff>160560</xdr:rowOff>
    </xdr:from>
    <xdr:to>
      <xdr:col>61</xdr:col>
      <xdr:colOff>183960</xdr:colOff>
      <xdr:row>49</xdr:row>
      <xdr:rowOff>76320</xdr:rowOff>
    </xdr:to>
    <xdr:sp macro="" textlink="">
      <xdr:nvSpPr>
        <xdr:cNvPr id="231" name="CustomShape 1">
          <a:extLst>
            <a:ext uri="{FF2B5EF4-FFF2-40B4-BE49-F238E27FC236}">
              <a16:creationId xmlns:a16="http://schemas.microsoft.com/office/drawing/2014/main" id="{00000000-0008-0000-0C00-0000E7000000}"/>
            </a:ext>
          </a:extLst>
        </xdr:cNvPr>
        <xdr:cNvSpPr/>
      </xdr:nvSpPr>
      <xdr:spPr>
        <a:xfrm>
          <a:off x="16699680" y="580860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50040</xdr:colOff>
      <xdr:row>1</xdr:row>
      <xdr:rowOff>149400</xdr:rowOff>
    </xdr:from>
    <xdr:to>
      <xdr:col>17</xdr:col>
      <xdr:colOff>80640</xdr:colOff>
      <xdr:row>3</xdr:row>
      <xdr:rowOff>36000</xdr:rowOff>
    </xdr:to>
    <xdr:sp macro="" textlink="">
      <xdr:nvSpPr>
        <xdr:cNvPr id="232" name="CustomShape 1">
          <a:extLst>
            <a:ext uri="{FF2B5EF4-FFF2-40B4-BE49-F238E27FC236}">
              <a16:creationId xmlns:a16="http://schemas.microsoft.com/office/drawing/2014/main" id="{00000000-0008-0000-0C00-0000E8000000}"/>
            </a:ext>
          </a:extLst>
        </xdr:cNvPr>
        <xdr:cNvSpPr/>
      </xdr:nvSpPr>
      <xdr:spPr>
        <a:xfrm>
          <a:off x="50040" y="38736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①～⑧の黄色セルに入力すると、⑨～⑯の白いセルは自動計算されます。</a:t>
          </a:r>
          <a:endParaRPr lang="en-US" sz="1050" b="0" strike="noStrike" spc="-1">
            <a:latin typeface="Times New Roman"/>
          </a:endParaRPr>
        </a:p>
      </xdr:txBody>
    </xdr:sp>
    <xdr:clientData/>
  </xdr:twoCellAnchor>
  <xdr:twoCellAnchor>
    <xdr:from>
      <xdr:col>36</xdr:col>
      <xdr:colOff>95400</xdr:colOff>
      <xdr:row>0</xdr:row>
      <xdr:rowOff>0</xdr:rowOff>
    </xdr:from>
    <xdr:to>
      <xdr:col>56</xdr:col>
      <xdr:colOff>16920</xdr:colOff>
      <xdr:row>4</xdr:row>
      <xdr:rowOff>208800</xdr:rowOff>
    </xdr:to>
    <xdr:sp macro="" textlink="">
      <xdr:nvSpPr>
        <xdr:cNvPr id="233" name="CustomShape 1">
          <a:extLst>
            <a:ext uri="{FF2B5EF4-FFF2-40B4-BE49-F238E27FC236}">
              <a16:creationId xmlns:a16="http://schemas.microsoft.com/office/drawing/2014/main" id="{00000000-0008-0000-0C00-0000E9000000}"/>
            </a:ext>
          </a:extLst>
        </xdr:cNvPr>
        <xdr:cNvSpPr/>
      </xdr:nvSpPr>
      <xdr:spPr>
        <a:xfrm>
          <a:off x="9968760" y="0"/>
          <a:ext cx="5382720" cy="1161000"/>
        </a:xfrm>
        <a:prstGeom prst="wedgeRoundRectCallout">
          <a:avLst>
            <a:gd name="adj1" fmla="val 34709"/>
            <a:gd name="adj2" fmla="val 63533"/>
            <a:gd name="adj3" fmla="val 16667"/>
          </a:avLst>
        </a:prstGeom>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★利用日ごと、</a:t>
          </a:r>
          <a:r>
            <a:rPr lang="en-US" sz="1100" b="1" strike="noStrike" spc="-1">
              <a:solidFill>
                <a:srgbClr val="F2CFEE"/>
              </a:solidFill>
              <a:latin typeface="Aptos Narrow"/>
            </a:rPr>
            <a:t>分単位で計算</a:t>
          </a:r>
          <a:endParaRPr lang="en-US" sz="1100" b="0" strike="noStrike" spc="-1">
            <a:latin typeface="Times New Roman"/>
          </a:endParaRPr>
        </a:p>
        <a:p>
          <a:pPr>
            <a:lnSpc>
              <a:spcPct val="100000"/>
            </a:lnSpc>
          </a:pPr>
          <a:r>
            <a:rPr lang="en-US" sz="1100" b="0" strike="noStrike" spc="-1">
              <a:solidFill>
                <a:srgbClr val="FFFFFF"/>
              </a:solidFill>
              <a:latin typeface="Aptos Narrow"/>
            </a:rPr>
            <a:t>計算結果を比較し、少額となったものを⑮補助金申請決定額とする</a:t>
          </a:r>
          <a:endParaRPr lang="en-US" sz="1100" b="0" strike="noStrike" spc="-1">
            <a:latin typeface="Times New Roman"/>
          </a:endParaRPr>
        </a:p>
        <a:p>
          <a:pPr>
            <a:lnSpc>
              <a:spcPct val="100000"/>
            </a:lnSpc>
          </a:pPr>
          <a:r>
            <a:rPr lang="en-US" sz="1100" b="0" strike="noStrike" spc="-1">
              <a:solidFill>
                <a:srgbClr val="FFFFFF"/>
              </a:solidFill>
              <a:latin typeface="Aptos Narrow"/>
            </a:rPr>
            <a:t>⑬補助対象額=⑪時間当たり単価×</a:t>
          </a:r>
          <a:r>
            <a:rPr lang="en-US" sz="1100" b="1" strike="noStrike" spc="-1">
              <a:solidFill>
                <a:srgbClr val="F2CFEE"/>
              </a:solidFill>
              <a:latin typeface="Aptos Narrow"/>
            </a:rPr>
            <a:t>⑩利用総時間</a:t>
          </a:r>
          <a:endParaRPr lang="en-US" sz="1100" b="0" strike="noStrike" spc="-1">
            <a:latin typeface="Times New Roman"/>
          </a:endParaRPr>
        </a:p>
        <a:p>
          <a:pPr>
            <a:lnSpc>
              <a:spcPct val="100000"/>
            </a:lnSpc>
          </a:pPr>
          <a:r>
            <a:rPr lang="en-US" sz="1100" b="0" strike="noStrike" spc="-1">
              <a:solidFill>
                <a:srgbClr val="FFFFFF"/>
              </a:solidFill>
              <a:latin typeface="Aptos Narrow"/>
            </a:rPr>
            <a:t>⑭補助上限額=2,500×</a:t>
          </a:r>
          <a:r>
            <a:rPr lang="en-US" sz="1100" b="1" strike="noStrike" spc="-1">
              <a:solidFill>
                <a:srgbClr val="F2CFEE"/>
              </a:solidFill>
              <a:latin typeface="Aptos Narrow"/>
            </a:rPr>
            <a:t>⑩利用総時間</a:t>
          </a:r>
          <a:endParaRPr lang="en-US" sz="1100" b="0" strike="noStrike" spc="-1">
            <a:latin typeface="Times New Roman"/>
          </a:endParaRPr>
        </a:p>
        <a:p>
          <a:pPr>
            <a:lnSpc>
              <a:spcPct val="100000"/>
            </a:lnSpc>
          </a:pPr>
          <a:endParaRPr lang="en-US" sz="1100" b="0" strike="noStrike" spc="-1">
            <a:latin typeface="Times New Roman"/>
          </a:endParaRPr>
        </a:p>
      </xdr:txBody>
    </xdr:sp>
    <xdr:clientData/>
  </xdr:twoCellAnchor>
  <xdr:twoCellAnchor>
    <xdr:from>
      <xdr:col>4</xdr:col>
      <xdr:colOff>76320</xdr:colOff>
      <xdr:row>12</xdr:row>
      <xdr:rowOff>34920</xdr:rowOff>
    </xdr:from>
    <xdr:to>
      <xdr:col>14</xdr:col>
      <xdr:colOff>37440</xdr:colOff>
      <xdr:row>38</xdr:row>
      <xdr:rowOff>62640</xdr:rowOff>
    </xdr:to>
    <xdr:sp macro="" textlink="">
      <xdr:nvSpPr>
        <xdr:cNvPr id="234" name="CustomShape 1">
          <a:extLst>
            <a:ext uri="{FF2B5EF4-FFF2-40B4-BE49-F238E27FC236}">
              <a16:creationId xmlns:a16="http://schemas.microsoft.com/office/drawing/2014/main" id="{00000000-0008-0000-0C00-0000EA000000}"/>
            </a:ext>
          </a:extLst>
        </xdr:cNvPr>
        <xdr:cNvSpPr/>
      </xdr:nvSpPr>
      <xdr:spPr>
        <a:xfrm>
          <a:off x="1168200" y="2854080"/>
          <a:ext cx="2691720" cy="713520"/>
        </a:xfrm>
        <a:prstGeom prst="wedgeRoundRectCallout">
          <a:avLst>
            <a:gd name="adj1" fmla="val -17655"/>
            <a:gd name="adj2" fmla="val 178632"/>
            <a:gd name="adj3" fmla="val 16667"/>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時間単位として取り扱うため</a:t>
          </a:r>
          <a:endParaRPr lang="en-US" sz="1100" b="0" strike="noStrike" spc="-1">
            <a:latin typeface="Times New Roman"/>
          </a:endParaRPr>
        </a:p>
        <a:p>
          <a:pPr>
            <a:lnSpc>
              <a:spcPct val="100000"/>
            </a:lnSpc>
          </a:pPr>
          <a:r>
            <a:rPr lang="en-US" sz="1100" b="0" strike="noStrike" spc="-1">
              <a:solidFill>
                <a:srgbClr val="000000"/>
              </a:solidFill>
              <a:latin typeface="Aptos Narrow"/>
            </a:rPr>
            <a:t>端数</a:t>
          </a:r>
          <a:r>
            <a:rPr lang="en-US" sz="1100" b="1" strike="noStrike" spc="-1">
              <a:solidFill>
                <a:srgbClr val="FF0000"/>
              </a:solidFill>
              <a:latin typeface="Aptos Narrow"/>
            </a:rPr>
            <a:t>繰り上げ</a:t>
          </a:r>
          <a:endParaRPr lang="en-US" sz="1100" b="0" strike="noStrike" spc="-1">
            <a:latin typeface="Times New Roman"/>
          </a:endParaRPr>
        </a:p>
      </xdr:txBody>
    </xdr:sp>
    <xdr:clientData/>
  </xdr:twoCellAnchor>
  <xdr:twoCellAnchor>
    <xdr:from>
      <xdr:col>4</xdr:col>
      <xdr:colOff>57240</xdr:colOff>
      <xdr:row>12</xdr:row>
      <xdr:rowOff>66600</xdr:rowOff>
    </xdr:from>
    <xdr:to>
      <xdr:col>14</xdr:col>
      <xdr:colOff>18360</xdr:colOff>
      <xdr:row>38</xdr:row>
      <xdr:rowOff>94320</xdr:rowOff>
    </xdr:to>
    <xdr:sp macro="" textlink="">
      <xdr:nvSpPr>
        <xdr:cNvPr id="235" name="CustomShape 1">
          <a:extLst>
            <a:ext uri="{FF2B5EF4-FFF2-40B4-BE49-F238E27FC236}">
              <a16:creationId xmlns:a16="http://schemas.microsoft.com/office/drawing/2014/main" id="{00000000-0008-0000-0C00-0000EB000000}"/>
            </a:ext>
          </a:extLst>
        </xdr:cNvPr>
        <xdr:cNvSpPr/>
      </xdr:nvSpPr>
      <xdr:spPr>
        <a:xfrm>
          <a:off x="1149120" y="2885760"/>
          <a:ext cx="2691720" cy="713520"/>
        </a:xfrm>
        <a:prstGeom prst="wedgeRoundRectCallout">
          <a:avLst>
            <a:gd name="adj1" fmla="val 317711"/>
            <a:gd name="adj2" fmla="val 49298"/>
            <a:gd name="adj3" fmla="val 16667"/>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時間単位として取り扱うため</a:t>
          </a:r>
          <a:endParaRPr lang="en-US" sz="1100" b="0" strike="noStrike" spc="-1">
            <a:latin typeface="Times New Roman"/>
          </a:endParaRPr>
        </a:p>
        <a:p>
          <a:pPr>
            <a:lnSpc>
              <a:spcPct val="100000"/>
            </a:lnSpc>
          </a:pPr>
          <a:r>
            <a:rPr lang="en-US" sz="1100" b="0" strike="noStrike" spc="-1">
              <a:solidFill>
                <a:srgbClr val="000000"/>
              </a:solidFill>
              <a:latin typeface="Aptos Narrow"/>
            </a:rPr>
            <a:t>端数</a:t>
          </a:r>
          <a:r>
            <a:rPr lang="en-US" sz="1100" b="1" strike="noStrike" spc="-1">
              <a:solidFill>
                <a:srgbClr val="FF0000"/>
              </a:solidFill>
              <a:latin typeface="Aptos Narrow"/>
            </a:rPr>
            <a:t>切り捨て</a:t>
          </a:r>
          <a:endParaRPr lang="en-US" sz="1100" b="0" strike="noStrike" spc="-1">
            <a:latin typeface="Times New Roman"/>
          </a:endParaRPr>
        </a:p>
      </xdr:txBody>
    </xdr:sp>
    <xdr:clientData/>
  </xdr:twoCellAnchor>
  <xdr:twoCellAnchor>
    <xdr:from>
      <xdr:col>16</xdr:col>
      <xdr:colOff>249480</xdr:colOff>
      <xdr:row>41</xdr:row>
      <xdr:rowOff>185760</xdr:rowOff>
    </xdr:from>
    <xdr:to>
      <xdr:col>21</xdr:col>
      <xdr:colOff>45000</xdr:colOff>
      <xdr:row>42</xdr:row>
      <xdr:rowOff>152280</xdr:rowOff>
    </xdr:to>
    <xdr:sp macro="" textlink="">
      <xdr:nvSpPr>
        <xdr:cNvPr id="236" name="CustomShape 1">
          <a:extLst>
            <a:ext uri="{FF2B5EF4-FFF2-40B4-BE49-F238E27FC236}">
              <a16:creationId xmlns:a16="http://schemas.microsoft.com/office/drawing/2014/main" id="{00000000-0008-0000-0C00-0000EC000000}"/>
            </a:ext>
          </a:extLst>
        </xdr:cNvPr>
        <xdr:cNvSpPr/>
      </xdr:nvSpPr>
      <xdr:spPr>
        <a:xfrm>
          <a:off x="4618080" y="440532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(日中/上限2,500円)</a:t>
          </a:r>
          <a:endParaRPr lang="en-US" sz="900" b="0" strike="noStrike" spc="-1">
            <a:latin typeface="Times New Roman"/>
          </a:endParaRPr>
        </a:p>
      </xdr:txBody>
    </xdr:sp>
    <xdr:clientData/>
  </xdr:twoCellAnchor>
  <xdr:twoCellAnchor>
    <xdr:from>
      <xdr:col>20</xdr:col>
      <xdr:colOff>38160</xdr:colOff>
      <xdr:row>11</xdr:row>
      <xdr:rowOff>44280</xdr:rowOff>
    </xdr:from>
    <xdr:to>
      <xdr:col>31</xdr:col>
      <xdr:colOff>43920</xdr:colOff>
      <xdr:row>13</xdr:row>
      <xdr:rowOff>176760</xdr:rowOff>
    </xdr:to>
    <xdr:sp macro="" textlink="">
      <xdr:nvSpPr>
        <xdr:cNvPr id="237" name="CustomShape 1">
          <a:extLst>
            <a:ext uri="{FF2B5EF4-FFF2-40B4-BE49-F238E27FC236}">
              <a16:creationId xmlns:a16="http://schemas.microsoft.com/office/drawing/2014/main" id="{00000000-0008-0000-0C00-0000ED000000}"/>
            </a:ext>
          </a:extLst>
        </xdr:cNvPr>
        <xdr:cNvSpPr/>
      </xdr:nvSpPr>
      <xdr:spPr>
        <a:xfrm>
          <a:off x="5542920" y="2634840"/>
          <a:ext cx="3009240" cy="589680"/>
        </a:xfrm>
        <a:prstGeom prst="wedgeRoundRectCallout">
          <a:avLst>
            <a:gd name="adj1" fmla="val 155138"/>
            <a:gd name="adj2" fmla="val -146344"/>
            <a:gd name="adj3" fmla="val 16667"/>
          </a:avLst>
        </a:prstGeom>
        <a:solidFill>
          <a:schemeClr val="accent6">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1" strike="noStrike" spc="-1">
              <a:solidFill>
                <a:srgbClr val="FF0000"/>
              </a:solidFill>
              <a:latin typeface="Aptos Narrow"/>
            </a:rPr>
            <a:t>⑮補助金申請額（合計）</a:t>
          </a:r>
          <a:r>
            <a:rPr lang="en-US" sz="1000" b="0" strike="noStrike" spc="-1">
              <a:solidFill>
                <a:srgbClr val="000000"/>
              </a:solidFill>
              <a:latin typeface="Aptos Narrow"/>
            </a:rPr>
            <a:t>÷⑩利用総時間</a:t>
          </a:r>
          <a:endParaRPr lang="en-US" sz="1000" b="0" strike="noStrike" spc="-1">
            <a:latin typeface="Times New Roman"/>
          </a:endParaRPr>
        </a:p>
        <a:p>
          <a:pPr>
            <a:lnSpc>
              <a:spcPct val="100000"/>
            </a:lnSpc>
          </a:pPr>
          <a:r>
            <a:rPr lang="en-US" sz="1000" b="0" strike="noStrike" spc="-1">
              <a:solidFill>
                <a:srgbClr val="000000"/>
              </a:solidFill>
              <a:latin typeface="Aptos Narrow"/>
            </a:rPr>
            <a:t>日中上限額と比較し少額となったもの</a:t>
          </a:r>
          <a:endParaRPr lang="en-US" sz="1000" b="0" strike="noStrike" spc="-1">
            <a:latin typeface="Times New Roman"/>
          </a:endParaRPr>
        </a:p>
      </xdr:txBody>
    </xdr:sp>
    <xdr:clientData/>
  </xdr:twoCellAnchor>
  <xdr:twoCellAnchor>
    <xdr:from>
      <xdr:col>18</xdr:col>
      <xdr:colOff>181080</xdr:colOff>
      <xdr:row>11</xdr:row>
      <xdr:rowOff>47520</xdr:rowOff>
    </xdr:from>
    <xdr:to>
      <xdr:col>31</xdr:col>
      <xdr:colOff>47160</xdr:colOff>
      <xdr:row>13</xdr:row>
      <xdr:rowOff>180000</xdr:rowOff>
    </xdr:to>
    <xdr:sp macro="" textlink="">
      <xdr:nvSpPr>
        <xdr:cNvPr id="238" name="CustomShape 1">
          <a:extLst>
            <a:ext uri="{FF2B5EF4-FFF2-40B4-BE49-F238E27FC236}">
              <a16:creationId xmlns:a16="http://schemas.microsoft.com/office/drawing/2014/main" id="{00000000-0008-0000-0C00-0000EE000000}"/>
            </a:ext>
          </a:extLst>
        </xdr:cNvPr>
        <xdr:cNvSpPr/>
      </xdr:nvSpPr>
      <xdr:spPr>
        <a:xfrm>
          <a:off x="5095800" y="2638080"/>
          <a:ext cx="3459600" cy="589680"/>
        </a:xfrm>
        <a:prstGeom prst="wedgeRoundRectCallout">
          <a:avLst>
            <a:gd name="adj1" fmla="val -40022"/>
            <a:gd name="adj2" fmla="val 263239"/>
            <a:gd name="adj3" fmla="val 16667"/>
          </a:avLst>
        </a:prstGeom>
        <a:solidFill>
          <a:schemeClr val="accent6">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1" strike="noStrike" spc="-1">
              <a:solidFill>
                <a:srgbClr val="FF0000"/>
              </a:solidFill>
              <a:latin typeface="Aptos Narrow"/>
            </a:rPr>
            <a:t>⑪時間当たり単価</a:t>
          </a:r>
          <a:endParaRPr lang="en-US" sz="1000" b="0" strike="noStrike" spc="-1">
            <a:latin typeface="Times New Roman"/>
          </a:endParaRPr>
        </a:p>
        <a:p>
          <a:pPr>
            <a:lnSpc>
              <a:spcPct val="100000"/>
            </a:lnSpc>
          </a:pPr>
          <a:r>
            <a:rPr lang="en-US" sz="1000" b="0" strike="noStrike" spc="-1">
              <a:solidFill>
                <a:srgbClr val="000000"/>
              </a:solidFill>
              <a:latin typeface="Aptos Narrow"/>
            </a:rPr>
            <a:t>日ごとに計算した結果、最も少額となった値</a:t>
          </a:r>
          <a:endParaRPr lang="en-US" sz="1000" b="0" strike="noStrike" spc="-1">
            <a:latin typeface="Times New Roman"/>
          </a:endParaRPr>
        </a:p>
      </xdr:txBody>
    </xdr:sp>
    <xdr:clientData/>
  </xdr:twoCellAnchor>
  <xdr:twoCellAnchor>
    <xdr:from>
      <xdr:col>25</xdr:col>
      <xdr:colOff>47520</xdr:colOff>
      <xdr:row>38</xdr:row>
      <xdr:rowOff>88560</xdr:rowOff>
    </xdr:from>
    <xdr:to>
      <xdr:col>29</xdr:col>
      <xdr:colOff>226080</xdr:colOff>
      <xdr:row>40</xdr:row>
      <xdr:rowOff>200880</xdr:rowOff>
    </xdr:to>
    <xdr:sp macro="" textlink="">
      <xdr:nvSpPr>
        <xdr:cNvPr id="239" name="CustomShape 1">
          <a:extLst>
            <a:ext uri="{FF2B5EF4-FFF2-40B4-BE49-F238E27FC236}">
              <a16:creationId xmlns:a16="http://schemas.microsoft.com/office/drawing/2014/main" id="{00000000-0008-0000-0C00-0000EF000000}"/>
            </a:ext>
          </a:extLst>
        </xdr:cNvPr>
        <xdr:cNvSpPr/>
      </xdr:nvSpPr>
      <xdr:spPr>
        <a:xfrm>
          <a:off x="6917400" y="3593520"/>
          <a:ext cx="1270800" cy="588600"/>
        </a:xfrm>
        <a:prstGeom prst="wedgeRoundRectCallout">
          <a:avLst>
            <a:gd name="adj1" fmla="val -63629"/>
            <a:gd name="adj2" fmla="val 109625"/>
            <a:gd name="adj3" fmla="val 16667"/>
          </a:avLst>
        </a:prstGeom>
        <a:solidFill>
          <a:schemeClr val="accent4">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0" strike="noStrike" spc="-1">
              <a:solidFill>
                <a:srgbClr val="000000"/>
              </a:solidFill>
              <a:latin typeface="Aptos Narrow"/>
            </a:rPr>
            <a:t>⑩利用総時間</a:t>
          </a:r>
          <a:endParaRPr lang="en-US" sz="1000" b="0" strike="noStrike" spc="-1">
            <a:latin typeface="Times New Roman"/>
          </a:endParaRPr>
        </a:p>
        <a:p>
          <a:pPr>
            <a:lnSpc>
              <a:spcPct val="100000"/>
            </a:lnSpc>
          </a:pPr>
          <a:r>
            <a:rPr lang="en-US" sz="1000" b="0" strike="noStrike" spc="-1">
              <a:solidFill>
                <a:srgbClr val="000000"/>
              </a:solidFill>
              <a:latin typeface="Aptos Narrow"/>
            </a:rPr>
            <a:t>端数切捨て分</a:t>
          </a:r>
          <a:endParaRPr lang="en-US" sz="1000" b="0" strike="noStrike" spc="-1">
            <a:latin typeface="Times New Roman"/>
          </a:endParaRPr>
        </a:p>
      </xdr:txBody>
    </xdr:sp>
    <xdr:clientData/>
  </xdr:twoCellAnchor>
  <xdr:twoCellAnchor>
    <xdr:from>
      <xdr:col>25</xdr:col>
      <xdr:colOff>47520</xdr:colOff>
      <xdr:row>38</xdr:row>
      <xdr:rowOff>88560</xdr:rowOff>
    </xdr:from>
    <xdr:to>
      <xdr:col>29</xdr:col>
      <xdr:colOff>226080</xdr:colOff>
      <xdr:row>40</xdr:row>
      <xdr:rowOff>200880</xdr:rowOff>
    </xdr:to>
    <xdr:sp macro="" textlink="">
      <xdr:nvSpPr>
        <xdr:cNvPr id="240" name="CustomShape 1">
          <a:extLst>
            <a:ext uri="{FF2B5EF4-FFF2-40B4-BE49-F238E27FC236}">
              <a16:creationId xmlns:a16="http://schemas.microsoft.com/office/drawing/2014/main" id="{00000000-0008-0000-0C00-0000F0000000}"/>
            </a:ext>
          </a:extLst>
        </xdr:cNvPr>
        <xdr:cNvSpPr/>
      </xdr:nvSpPr>
      <xdr:spPr>
        <a:xfrm>
          <a:off x="6917400" y="3593520"/>
          <a:ext cx="1270800" cy="588600"/>
        </a:xfrm>
        <a:prstGeom prst="wedgeRoundRectCallout">
          <a:avLst>
            <a:gd name="adj1" fmla="val 263858"/>
            <a:gd name="adj2" fmla="val 3755"/>
            <a:gd name="adj3" fmla="val 16667"/>
          </a:avLst>
        </a:prstGeom>
        <a:solidFill>
          <a:schemeClr val="accent4">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0" strike="noStrike" spc="-1">
              <a:solidFill>
                <a:srgbClr val="000000"/>
              </a:solidFill>
              <a:latin typeface="Aptos Narrow"/>
            </a:rPr>
            <a:t>⑩利用総時間</a:t>
          </a:r>
          <a:endParaRPr lang="en-US" sz="1000" b="0" strike="noStrike" spc="-1">
            <a:latin typeface="Times New Roman"/>
          </a:endParaRPr>
        </a:p>
        <a:p>
          <a:pPr>
            <a:lnSpc>
              <a:spcPct val="100000"/>
            </a:lnSpc>
          </a:pPr>
          <a:r>
            <a:rPr lang="en-US" sz="1000" b="0" strike="noStrike" spc="-1">
              <a:solidFill>
                <a:srgbClr val="000000"/>
              </a:solidFill>
              <a:latin typeface="Aptos Narrow"/>
            </a:rPr>
            <a:t>端数切捨て分</a:t>
          </a:r>
          <a:endParaRPr lang="en-US" sz="1000" b="0" strike="noStrike" spc="-1">
            <a:latin typeface="Times New Roman"/>
          </a:endParaRPr>
        </a:p>
      </xdr:txBody>
    </xdr:sp>
    <xdr:clientData/>
  </xdr:twoCellAnchor>
  <xdr:twoCellAnchor>
    <xdr:from>
      <xdr:col>35</xdr:col>
      <xdr:colOff>209520</xdr:colOff>
      <xdr:row>44</xdr:row>
      <xdr:rowOff>76320</xdr:rowOff>
    </xdr:from>
    <xdr:to>
      <xdr:col>44</xdr:col>
      <xdr:colOff>56520</xdr:colOff>
      <xdr:row>46</xdr:row>
      <xdr:rowOff>84960</xdr:rowOff>
    </xdr:to>
    <xdr:sp macro="" textlink="">
      <xdr:nvSpPr>
        <xdr:cNvPr id="241" name="CustomShape 1">
          <a:extLst>
            <a:ext uri="{FF2B5EF4-FFF2-40B4-BE49-F238E27FC236}">
              <a16:creationId xmlns:a16="http://schemas.microsoft.com/office/drawing/2014/main" id="{00000000-0008-0000-0C00-0000F1000000}"/>
            </a:ext>
          </a:extLst>
        </xdr:cNvPr>
        <xdr:cNvSpPr/>
      </xdr:nvSpPr>
      <xdr:spPr>
        <a:xfrm>
          <a:off x="9810000" y="5010120"/>
          <a:ext cx="2304360" cy="484920"/>
        </a:xfrm>
        <a:prstGeom prst="wedgeRoundRectCallout">
          <a:avLst>
            <a:gd name="adj1" fmla="val 210911"/>
            <a:gd name="adj2" fmla="val -259836"/>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35</xdr:col>
      <xdr:colOff>209520</xdr:colOff>
      <xdr:row>44</xdr:row>
      <xdr:rowOff>76320</xdr:rowOff>
    </xdr:from>
    <xdr:to>
      <xdr:col>44</xdr:col>
      <xdr:colOff>56520</xdr:colOff>
      <xdr:row>46</xdr:row>
      <xdr:rowOff>82080</xdr:rowOff>
    </xdr:to>
    <xdr:sp macro="" textlink="">
      <xdr:nvSpPr>
        <xdr:cNvPr id="242" name="CustomShape 1">
          <a:extLst>
            <a:ext uri="{FF2B5EF4-FFF2-40B4-BE49-F238E27FC236}">
              <a16:creationId xmlns:a16="http://schemas.microsoft.com/office/drawing/2014/main" id="{00000000-0008-0000-0C00-0000F2000000}"/>
            </a:ext>
          </a:extLst>
        </xdr:cNvPr>
        <xdr:cNvSpPr/>
      </xdr:nvSpPr>
      <xdr:spPr>
        <a:xfrm>
          <a:off x="9810000" y="5010120"/>
          <a:ext cx="2304360" cy="482040"/>
        </a:xfrm>
        <a:prstGeom prst="wedgeRoundRectCallout">
          <a:avLst>
            <a:gd name="adj1" fmla="val -332151"/>
            <a:gd name="adj2" fmla="val -74310"/>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20</xdr:col>
      <xdr:colOff>180360</xdr:colOff>
      <xdr:row>44</xdr:row>
      <xdr:rowOff>190440</xdr:rowOff>
    </xdr:from>
    <xdr:to>
      <xdr:col>29</xdr:col>
      <xdr:colOff>20880</xdr:colOff>
      <xdr:row>47</xdr:row>
      <xdr:rowOff>145080</xdr:rowOff>
    </xdr:to>
    <xdr:sp macro="" textlink="">
      <xdr:nvSpPr>
        <xdr:cNvPr id="243" name="CustomShape 1">
          <a:extLst>
            <a:ext uri="{FF2B5EF4-FFF2-40B4-BE49-F238E27FC236}">
              <a16:creationId xmlns:a16="http://schemas.microsoft.com/office/drawing/2014/main" id="{00000000-0008-0000-0C00-0000F3000000}"/>
            </a:ext>
          </a:extLst>
        </xdr:cNvPr>
        <xdr:cNvSpPr/>
      </xdr:nvSpPr>
      <xdr:spPr>
        <a:xfrm>
          <a:off x="5685120" y="5124240"/>
          <a:ext cx="2297880" cy="668880"/>
        </a:xfrm>
        <a:prstGeom prst="wedgeRoundRectCallout">
          <a:avLst>
            <a:gd name="adj1" fmla="val -149146"/>
            <a:gd name="adj2" fmla="val -85881"/>
            <a:gd name="adj3" fmla="val 16667"/>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切り捨て時間分</a:t>
          </a:r>
          <a:endParaRPr lang="en-US" sz="1100" b="0" strike="noStrike" spc="-1">
            <a:latin typeface="Times New Roman"/>
          </a:endParaRPr>
        </a:p>
        <a:p>
          <a:pPr>
            <a:lnSpc>
              <a:spcPct val="100000"/>
            </a:lnSpc>
          </a:pPr>
          <a:r>
            <a:rPr lang="en-US" sz="1100" b="0" strike="noStrike" spc="-1">
              <a:solidFill>
                <a:srgbClr val="000000"/>
              </a:solidFill>
              <a:latin typeface="Aptos Narrow"/>
            </a:rPr>
            <a:t>金額調整</a:t>
          </a:r>
          <a:endParaRPr lang="en-US" sz="1100" b="0" strike="noStrike" spc="-1">
            <a:latin typeface="Times New Roman"/>
          </a:endParaRPr>
        </a:p>
      </xdr:txBody>
    </xdr:sp>
    <xdr:clientData/>
  </xdr:twoCellAnchor>
  <xdr:twoCellAnchor>
    <xdr:from>
      <xdr:col>20</xdr:col>
      <xdr:colOff>183600</xdr:colOff>
      <xdr:row>44</xdr:row>
      <xdr:rowOff>190440</xdr:rowOff>
    </xdr:from>
    <xdr:to>
      <xdr:col>29</xdr:col>
      <xdr:colOff>20880</xdr:colOff>
      <xdr:row>47</xdr:row>
      <xdr:rowOff>141840</xdr:rowOff>
    </xdr:to>
    <xdr:sp macro="" textlink="">
      <xdr:nvSpPr>
        <xdr:cNvPr id="244" name="CustomShape 1">
          <a:extLst>
            <a:ext uri="{FF2B5EF4-FFF2-40B4-BE49-F238E27FC236}">
              <a16:creationId xmlns:a16="http://schemas.microsoft.com/office/drawing/2014/main" id="{00000000-0008-0000-0C00-0000F4000000}"/>
            </a:ext>
          </a:extLst>
        </xdr:cNvPr>
        <xdr:cNvSpPr/>
      </xdr:nvSpPr>
      <xdr:spPr>
        <a:xfrm>
          <a:off x="5688360" y="5124240"/>
          <a:ext cx="2294640" cy="665640"/>
        </a:xfrm>
        <a:prstGeom prst="wedgeRoundRectCallout">
          <a:avLst>
            <a:gd name="adj1" fmla="val 6580"/>
            <a:gd name="adj2" fmla="val -83419"/>
            <a:gd name="adj3" fmla="val 16667"/>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切り捨て時間分</a:t>
          </a:r>
          <a:endParaRPr lang="en-US" sz="1100" b="0" strike="noStrike" spc="-1">
            <a:latin typeface="Times New Roman"/>
          </a:endParaRPr>
        </a:p>
        <a:p>
          <a:pPr>
            <a:lnSpc>
              <a:spcPct val="100000"/>
            </a:lnSpc>
          </a:pPr>
          <a:r>
            <a:rPr lang="en-US" sz="1100" b="0" strike="noStrike" spc="-1">
              <a:solidFill>
                <a:srgbClr val="000000"/>
              </a:solidFill>
              <a:latin typeface="Aptos Narrow"/>
            </a:rPr>
            <a:t>金額調整</a:t>
          </a:r>
          <a:endParaRPr lang="en-US" sz="1100" b="0" strike="noStrike" spc="-1">
            <a:latin typeface="Times New Roman"/>
          </a:endParaRPr>
        </a:p>
      </xdr:txBody>
    </xdr:sp>
    <xdr:clientData/>
  </xdr:twoCellAnchor>
  <xdr:twoCellAnchor>
    <xdr:from>
      <xdr:col>20</xdr:col>
      <xdr:colOff>180360</xdr:colOff>
      <xdr:row>44</xdr:row>
      <xdr:rowOff>190440</xdr:rowOff>
    </xdr:from>
    <xdr:to>
      <xdr:col>29</xdr:col>
      <xdr:colOff>17640</xdr:colOff>
      <xdr:row>47</xdr:row>
      <xdr:rowOff>141840</xdr:rowOff>
    </xdr:to>
    <xdr:sp macro="" textlink="">
      <xdr:nvSpPr>
        <xdr:cNvPr id="245" name="CustomShape 1">
          <a:extLst>
            <a:ext uri="{FF2B5EF4-FFF2-40B4-BE49-F238E27FC236}">
              <a16:creationId xmlns:a16="http://schemas.microsoft.com/office/drawing/2014/main" id="{00000000-0008-0000-0C00-0000F5000000}"/>
            </a:ext>
          </a:extLst>
        </xdr:cNvPr>
        <xdr:cNvSpPr/>
      </xdr:nvSpPr>
      <xdr:spPr>
        <a:xfrm>
          <a:off x="5685120" y="5124240"/>
          <a:ext cx="2294640" cy="665640"/>
        </a:xfrm>
        <a:prstGeom prst="wedgeRoundRectCallout">
          <a:avLst>
            <a:gd name="adj1" fmla="val 156507"/>
            <a:gd name="adj2" fmla="val -92036"/>
            <a:gd name="adj3" fmla="val 16667"/>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切り捨て時間分</a:t>
          </a:r>
          <a:endParaRPr lang="en-US" sz="1100" b="0" strike="noStrike" spc="-1">
            <a:latin typeface="Times New Roman"/>
          </a:endParaRPr>
        </a:p>
        <a:p>
          <a:pPr>
            <a:lnSpc>
              <a:spcPct val="100000"/>
            </a:lnSpc>
          </a:pPr>
          <a:r>
            <a:rPr lang="en-US" sz="1100" b="0" strike="noStrike" spc="-1">
              <a:solidFill>
                <a:srgbClr val="000000"/>
              </a:solidFill>
              <a:latin typeface="Aptos Narrow"/>
            </a:rPr>
            <a:t>金額調整</a:t>
          </a:r>
          <a:endParaRPr lang="en-US" sz="1100" b="0" strike="noStrike" spc="-1">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192240</xdr:colOff>
      <xdr:row>0</xdr:row>
      <xdr:rowOff>0</xdr:rowOff>
    </xdr:from>
    <xdr:to>
      <xdr:col>6</xdr:col>
      <xdr:colOff>137880</xdr:colOff>
      <xdr:row>1</xdr:row>
      <xdr:rowOff>80640</xdr:rowOff>
    </xdr:to>
    <xdr:sp macro="" textlink="">
      <xdr:nvSpPr>
        <xdr:cNvPr id="10" name="CustomShape 1">
          <a:extLst>
            <a:ext uri="{FF2B5EF4-FFF2-40B4-BE49-F238E27FC236}">
              <a16:creationId xmlns:a16="http://schemas.microsoft.com/office/drawing/2014/main" id="{00000000-0008-0000-0200-00000A000000}"/>
            </a:ext>
          </a:extLst>
        </xdr:cNvPr>
        <xdr:cNvSpPr/>
      </xdr:nvSpPr>
      <xdr:spPr>
        <a:xfrm>
          <a:off x="192240" y="0"/>
          <a:ext cx="1583640" cy="3186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800" b="1" strike="noStrike" spc="-1">
              <a:solidFill>
                <a:srgbClr val="000000"/>
              </a:solidFill>
              <a:latin typeface="游ゴシック"/>
              <a:ea typeface="游ゴシック"/>
            </a:rPr>
            <a:t>A_利用内訳表</a:t>
          </a:r>
          <a:endParaRPr lang="en-US" sz="1800" b="0" strike="noStrike" spc="-1">
            <a:latin typeface="Times New Roman"/>
          </a:endParaRPr>
        </a:p>
      </xdr:txBody>
    </xdr:sp>
    <xdr:clientData/>
  </xdr:twoCellAnchor>
  <xdr:twoCellAnchor>
    <xdr:from>
      <xdr:col>3</xdr:col>
      <xdr:colOff>189720</xdr:colOff>
      <xdr:row>73</xdr:row>
      <xdr:rowOff>0</xdr:rowOff>
    </xdr:from>
    <xdr:to>
      <xdr:col>5</xdr:col>
      <xdr:colOff>128520</xdr:colOff>
      <xdr:row>73</xdr:row>
      <xdr:rowOff>204480</xdr:rowOff>
    </xdr:to>
    <xdr:sp macro="" textlink="">
      <xdr:nvSpPr>
        <xdr:cNvPr id="11" name="CustomShape 1">
          <a:extLst>
            <a:ext uri="{FF2B5EF4-FFF2-40B4-BE49-F238E27FC236}">
              <a16:creationId xmlns:a16="http://schemas.microsoft.com/office/drawing/2014/main" id="{00000000-0008-0000-0200-00000B000000}"/>
            </a:ext>
          </a:extLst>
        </xdr:cNvPr>
        <xdr:cNvSpPr/>
      </xdr:nvSpPr>
      <xdr:spPr>
        <a:xfrm>
          <a:off x="1008720" y="1183932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47</xdr:col>
      <xdr:colOff>213120</xdr:colOff>
      <xdr:row>72</xdr:row>
      <xdr:rowOff>205920</xdr:rowOff>
    </xdr:from>
    <xdr:to>
      <xdr:col>49</xdr:col>
      <xdr:colOff>151920</xdr:colOff>
      <xdr:row>73</xdr:row>
      <xdr:rowOff>172440</xdr:rowOff>
    </xdr:to>
    <xdr:sp macro="" textlink="">
      <xdr:nvSpPr>
        <xdr:cNvPr id="12" name="CustomShape 1">
          <a:extLst>
            <a:ext uri="{FF2B5EF4-FFF2-40B4-BE49-F238E27FC236}">
              <a16:creationId xmlns:a16="http://schemas.microsoft.com/office/drawing/2014/main" id="{00000000-0008-0000-0200-00000C000000}"/>
            </a:ext>
          </a:extLst>
        </xdr:cNvPr>
        <xdr:cNvSpPr/>
      </xdr:nvSpPr>
      <xdr:spPr>
        <a:xfrm>
          <a:off x="13089960" y="1180728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(合計)</a:t>
          </a:r>
          <a:endParaRPr lang="en-US" sz="900" b="0" strike="noStrike" spc="-1">
            <a:latin typeface="Times New Roman"/>
          </a:endParaRPr>
        </a:p>
      </xdr:txBody>
    </xdr:sp>
    <xdr:clientData/>
  </xdr:twoCellAnchor>
  <xdr:twoCellAnchor>
    <xdr:from>
      <xdr:col>32</xdr:col>
      <xdr:colOff>228600</xdr:colOff>
      <xdr:row>41</xdr:row>
      <xdr:rowOff>206280</xdr:rowOff>
    </xdr:from>
    <xdr:to>
      <xdr:col>34</xdr:col>
      <xdr:colOff>167400</xdr:colOff>
      <xdr:row>42</xdr:row>
      <xdr:rowOff>172800</xdr:rowOff>
    </xdr:to>
    <xdr:sp macro="" textlink="">
      <xdr:nvSpPr>
        <xdr:cNvPr id="13" name="CustomShape 1">
          <a:extLst>
            <a:ext uri="{FF2B5EF4-FFF2-40B4-BE49-F238E27FC236}">
              <a16:creationId xmlns:a16="http://schemas.microsoft.com/office/drawing/2014/main" id="{00000000-0008-0000-0200-00000D000000}"/>
            </a:ext>
          </a:extLst>
        </xdr:cNvPr>
        <xdr:cNvSpPr/>
      </xdr:nvSpPr>
      <xdr:spPr>
        <a:xfrm>
          <a:off x="9009720" y="442584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xdr:from>
      <xdr:col>32</xdr:col>
      <xdr:colOff>186480</xdr:colOff>
      <xdr:row>72</xdr:row>
      <xdr:rowOff>190440</xdr:rowOff>
    </xdr:from>
    <xdr:to>
      <xdr:col>34</xdr:col>
      <xdr:colOff>125280</xdr:colOff>
      <xdr:row>73</xdr:row>
      <xdr:rowOff>156960</xdr:rowOff>
    </xdr:to>
    <xdr:sp macro="" textlink="">
      <xdr:nvSpPr>
        <xdr:cNvPr id="14" name="CustomShape 1">
          <a:extLst>
            <a:ext uri="{FF2B5EF4-FFF2-40B4-BE49-F238E27FC236}">
              <a16:creationId xmlns:a16="http://schemas.microsoft.com/office/drawing/2014/main" id="{00000000-0008-0000-0200-00000E000000}"/>
            </a:ext>
          </a:extLst>
        </xdr:cNvPr>
        <xdr:cNvSpPr/>
      </xdr:nvSpPr>
      <xdr:spPr>
        <a:xfrm>
          <a:off x="8967600" y="117918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19</xdr:col>
      <xdr:colOff>145440</xdr:colOff>
      <xdr:row>0</xdr:row>
      <xdr:rowOff>74880</xdr:rowOff>
    </xdr:from>
    <xdr:to>
      <xdr:col>36</xdr:col>
      <xdr:colOff>176040</xdr:colOff>
      <xdr:row>1</xdr:row>
      <xdr:rowOff>199800</xdr:rowOff>
    </xdr:to>
    <xdr:sp macro="" textlink="">
      <xdr:nvSpPr>
        <xdr:cNvPr id="15" name="CustomShape 1">
          <a:extLst>
            <a:ext uri="{FF2B5EF4-FFF2-40B4-BE49-F238E27FC236}">
              <a16:creationId xmlns:a16="http://schemas.microsoft.com/office/drawing/2014/main" id="{00000000-0008-0000-0200-00000F000000}"/>
            </a:ext>
          </a:extLst>
        </xdr:cNvPr>
        <xdr:cNvSpPr/>
      </xdr:nvSpPr>
      <xdr:spPr>
        <a:xfrm>
          <a:off x="5376960" y="7488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※別紙「記入例、計算方法」を必ずご確認の上ご申請ください</a:t>
          </a:r>
          <a:endParaRPr lang="en-US" sz="1050" b="0" strike="noStrike" spc="-1">
            <a:latin typeface="Times New Roman"/>
          </a:endParaRPr>
        </a:p>
        <a:p>
          <a:pPr>
            <a:lnSpc>
              <a:spcPct val="100000"/>
            </a:lnSpc>
          </a:pPr>
          <a:endParaRPr lang="en-US" sz="1050" b="0" strike="noStrike" spc="-1">
            <a:latin typeface="Times New Roman"/>
          </a:endParaRPr>
        </a:p>
      </xdr:txBody>
    </xdr:sp>
    <xdr:clientData/>
  </xdr:twoCellAnchor>
  <xdr:twoCellAnchor>
    <xdr:from>
      <xdr:col>1</xdr:col>
      <xdr:colOff>2160</xdr:colOff>
      <xdr:row>3</xdr:row>
      <xdr:rowOff>129960</xdr:rowOff>
    </xdr:from>
    <xdr:to>
      <xdr:col>12</xdr:col>
      <xdr:colOff>131040</xdr:colOff>
      <xdr:row>4</xdr:row>
      <xdr:rowOff>159840</xdr:rowOff>
    </xdr:to>
    <xdr:sp macro="" textlink="">
      <xdr:nvSpPr>
        <xdr:cNvPr id="16" name="CustomShape 1">
          <a:extLst>
            <a:ext uri="{FF2B5EF4-FFF2-40B4-BE49-F238E27FC236}">
              <a16:creationId xmlns:a16="http://schemas.microsoft.com/office/drawing/2014/main" id="{00000000-0008-0000-0200-000010000000}"/>
            </a:ext>
          </a:extLst>
        </xdr:cNvPr>
        <xdr:cNvSpPr/>
      </xdr:nvSpPr>
      <xdr:spPr>
        <a:xfrm>
          <a:off x="275040" y="844200"/>
          <a:ext cx="3132360" cy="2678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Aptos Narrow"/>
            </a:rPr>
            <a:t>＜１．日中</a:t>
          </a:r>
          <a:r>
            <a:rPr lang="en-US" sz="1400" b="1" strike="noStrike" spc="-1">
              <a:solidFill>
                <a:srgbClr val="FF0000"/>
              </a:solidFill>
              <a:latin typeface="Aptos Narrow"/>
            </a:rPr>
            <a:t>（7時～22時まで）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1</xdr:col>
      <xdr:colOff>17640</xdr:colOff>
      <xdr:row>44</xdr:row>
      <xdr:rowOff>123840</xdr:rowOff>
    </xdr:from>
    <xdr:to>
      <xdr:col>13</xdr:col>
      <xdr:colOff>52920</xdr:colOff>
      <xdr:row>45</xdr:row>
      <xdr:rowOff>172800</xdr:rowOff>
    </xdr:to>
    <xdr:sp macro="" textlink="">
      <xdr:nvSpPr>
        <xdr:cNvPr id="17" name="CustomShape 1">
          <a:extLst>
            <a:ext uri="{FF2B5EF4-FFF2-40B4-BE49-F238E27FC236}">
              <a16:creationId xmlns:a16="http://schemas.microsoft.com/office/drawing/2014/main" id="{00000000-0008-0000-0200-000011000000}"/>
            </a:ext>
          </a:extLst>
        </xdr:cNvPr>
        <xdr:cNvSpPr/>
      </xdr:nvSpPr>
      <xdr:spPr>
        <a:xfrm>
          <a:off x="290520" y="5057640"/>
          <a:ext cx="3312000" cy="28692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Times New Roman"/>
            </a:rPr>
            <a:t>＜2．</a:t>
          </a:r>
          <a:r>
            <a:rPr lang="en-US" sz="1400" b="1" strike="noStrike" spc="-1">
              <a:solidFill>
                <a:srgbClr val="000000"/>
              </a:solidFill>
              <a:latin typeface="Aptos Narrow"/>
            </a:rPr>
            <a:t>夜間</a:t>
          </a:r>
          <a:r>
            <a:rPr lang="en-US" sz="1400" b="1" strike="noStrike" spc="-1">
              <a:solidFill>
                <a:srgbClr val="FF0000"/>
              </a:solidFill>
              <a:latin typeface="Aptos Narrow"/>
            </a:rPr>
            <a:t>（22時～翌7時まで）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61</xdr:col>
      <xdr:colOff>0</xdr:colOff>
      <xdr:row>47</xdr:row>
      <xdr:rowOff>160560</xdr:rowOff>
    </xdr:from>
    <xdr:to>
      <xdr:col>61</xdr:col>
      <xdr:colOff>183960</xdr:colOff>
      <xdr:row>49</xdr:row>
      <xdr:rowOff>76320</xdr:rowOff>
    </xdr:to>
    <xdr:sp macro="" textlink="">
      <xdr:nvSpPr>
        <xdr:cNvPr id="18" name="CustomShape 1">
          <a:extLst>
            <a:ext uri="{FF2B5EF4-FFF2-40B4-BE49-F238E27FC236}">
              <a16:creationId xmlns:a16="http://schemas.microsoft.com/office/drawing/2014/main" id="{00000000-0008-0000-0200-000012000000}"/>
            </a:ext>
          </a:extLst>
        </xdr:cNvPr>
        <xdr:cNvSpPr/>
      </xdr:nvSpPr>
      <xdr:spPr>
        <a:xfrm>
          <a:off x="16699680" y="580860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50040</xdr:colOff>
      <xdr:row>1</xdr:row>
      <xdr:rowOff>149400</xdr:rowOff>
    </xdr:from>
    <xdr:to>
      <xdr:col>17</xdr:col>
      <xdr:colOff>80640</xdr:colOff>
      <xdr:row>3</xdr:row>
      <xdr:rowOff>36000</xdr:rowOff>
    </xdr:to>
    <xdr:sp macro="" textlink="">
      <xdr:nvSpPr>
        <xdr:cNvPr id="19" name="CustomShape 1">
          <a:extLst>
            <a:ext uri="{FF2B5EF4-FFF2-40B4-BE49-F238E27FC236}">
              <a16:creationId xmlns:a16="http://schemas.microsoft.com/office/drawing/2014/main" id="{00000000-0008-0000-0200-000013000000}"/>
            </a:ext>
          </a:extLst>
        </xdr:cNvPr>
        <xdr:cNvSpPr/>
      </xdr:nvSpPr>
      <xdr:spPr>
        <a:xfrm>
          <a:off x="50040" y="38736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①～⑧の黄色セルに入力すると、⑨～⑯の白いセルは自動計算されます。</a:t>
          </a:r>
          <a:endParaRPr lang="en-US" sz="1050" b="0" strike="noStrike" spc="-1">
            <a:latin typeface="Times New Roman"/>
          </a:endParaRPr>
        </a:p>
      </xdr:txBody>
    </xdr:sp>
    <xdr:clientData/>
  </xdr:twoCellAnchor>
  <xdr:twoCellAnchor>
    <xdr:from>
      <xdr:col>35</xdr:col>
      <xdr:colOff>125280</xdr:colOff>
      <xdr:row>0</xdr:row>
      <xdr:rowOff>0</xdr:rowOff>
    </xdr:from>
    <xdr:to>
      <xdr:col>55</xdr:col>
      <xdr:colOff>46800</xdr:colOff>
      <xdr:row>5</xdr:row>
      <xdr:rowOff>37440</xdr:rowOff>
    </xdr:to>
    <xdr:sp macro="" textlink="">
      <xdr:nvSpPr>
        <xdr:cNvPr id="20" name="CustomShape 1">
          <a:extLst>
            <a:ext uri="{FF2B5EF4-FFF2-40B4-BE49-F238E27FC236}">
              <a16:creationId xmlns:a16="http://schemas.microsoft.com/office/drawing/2014/main" id="{00000000-0008-0000-0200-000014000000}"/>
            </a:ext>
          </a:extLst>
        </xdr:cNvPr>
        <xdr:cNvSpPr/>
      </xdr:nvSpPr>
      <xdr:spPr>
        <a:xfrm>
          <a:off x="9725760" y="0"/>
          <a:ext cx="5382360" cy="1227960"/>
        </a:xfrm>
        <a:prstGeom prst="wedgeRoundRectCallout">
          <a:avLst>
            <a:gd name="adj1" fmla="val 38770"/>
            <a:gd name="adj2" fmla="val 66407"/>
            <a:gd name="adj3" fmla="val 16667"/>
          </a:avLst>
        </a:prstGeom>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★利用日ごと、</a:t>
          </a:r>
          <a:r>
            <a:rPr lang="en-US" sz="1100" b="1" strike="noStrike" spc="-1">
              <a:solidFill>
                <a:srgbClr val="F2CFEE"/>
              </a:solidFill>
              <a:latin typeface="Aptos Narrow"/>
            </a:rPr>
            <a:t>時間単位で計算（分単位切り捨て）</a:t>
          </a:r>
          <a:endParaRPr lang="en-US" sz="1100" b="0" strike="noStrike" spc="-1">
            <a:latin typeface="Times New Roman"/>
          </a:endParaRPr>
        </a:p>
        <a:p>
          <a:pPr>
            <a:lnSpc>
              <a:spcPct val="100000"/>
            </a:lnSpc>
          </a:pPr>
          <a:r>
            <a:rPr lang="en-US" sz="1100" b="0" strike="noStrike" spc="-1">
              <a:solidFill>
                <a:srgbClr val="FFFFFF"/>
              </a:solidFill>
              <a:latin typeface="Aptos Narrow"/>
            </a:rPr>
            <a:t>計算結果を比較し、少額となったものを⑮補助金申請決定額とする</a:t>
          </a:r>
          <a:endParaRPr lang="en-US" sz="1100" b="0" strike="noStrike" spc="-1">
            <a:latin typeface="Times New Roman"/>
          </a:endParaRPr>
        </a:p>
        <a:p>
          <a:pPr>
            <a:lnSpc>
              <a:spcPct val="100000"/>
            </a:lnSpc>
          </a:pPr>
          <a:r>
            <a:rPr lang="en-US" sz="1100" b="0" strike="noStrike" spc="-1">
              <a:solidFill>
                <a:srgbClr val="FFFFFF"/>
              </a:solidFill>
              <a:latin typeface="Aptos Narrow"/>
            </a:rPr>
            <a:t>⑬補助対象額=⑪時間当たり単価×</a:t>
          </a:r>
          <a:r>
            <a:rPr lang="en-US" sz="1100" b="1" strike="noStrike" spc="-1">
              <a:solidFill>
                <a:srgbClr val="F2CFEE"/>
              </a:solidFill>
              <a:latin typeface="Aptos Narrow"/>
            </a:rPr>
            <a:t>⑫申請時間内訳</a:t>
          </a:r>
          <a:endParaRPr lang="en-US" sz="1100" b="0" strike="noStrike" spc="-1">
            <a:latin typeface="Times New Roman"/>
          </a:endParaRPr>
        </a:p>
        <a:p>
          <a:pPr>
            <a:lnSpc>
              <a:spcPct val="100000"/>
            </a:lnSpc>
          </a:pPr>
          <a:r>
            <a:rPr lang="en-US" sz="1100" b="0" strike="noStrike" spc="-1">
              <a:solidFill>
                <a:srgbClr val="FFFFFF"/>
              </a:solidFill>
              <a:latin typeface="Aptos Narrow"/>
            </a:rPr>
            <a:t>⑭補助上限額=2,500×</a:t>
          </a:r>
          <a:r>
            <a:rPr lang="en-US" sz="1100" b="1" strike="noStrike" spc="-1">
              <a:solidFill>
                <a:srgbClr val="F2CFEE"/>
              </a:solidFill>
              <a:latin typeface="Aptos Narrow"/>
            </a:rPr>
            <a:t>⑫申請時間内訳</a:t>
          </a:r>
          <a:endParaRPr lang="en-US" sz="1100" b="0" strike="noStrike" spc="-1">
            <a:latin typeface="Times New Roman"/>
          </a:endParaRPr>
        </a:p>
        <a:p>
          <a:pPr>
            <a:lnSpc>
              <a:spcPct val="100000"/>
            </a:lnSpc>
          </a:pPr>
          <a:endParaRPr lang="en-US" sz="1100" b="0" strike="noStrike" spc="-1">
            <a:latin typeface="Times New Roman"/>
          </a:endParaRPr>
        </a:p>
      </xdr:txBody>
    </xdr:sp>
    <xdr:clientData/>
  </xdr:twoCellAnchor>
  <xdr:twoCellAnchor>
    <xdr:from>
      <xdr:col>44</xdr:col>
      <xdr:colOff>152280</xdr:colOff>
      <xdr:row>40</xdr:row>
      <xdr:rowOff>228600</xdr:rowOff>
    </xdr:from>
    <xdr:to>
      <xdr:col>52</xdr:col>
      <xdr:colOff>272160</xdr:colOff>
      <xdr:row>42</xdr:row>
      <xdr:rowOff>215280</xdr:rowOff>
    </xdr:to>
    <xdr:sp macro="" textlink="">
      <xdr:nvSpPr>
        <xdr:cNvPr id="21" name="CustomShape 1">
          <a:extLst>
            <a:ext uri="{FF2B5EF4-FFF2-40B4-BE49-F238E27FC236}">
              <a16:creationId xmlns:a16="http://schemas.microsoft.com/office/drawing/2014/main" id="{00000000-0008-0000-0200-000015000000}"/>
            </a:ext>
          </a:extLst>
        </xdr:cNvPr>
        <xdr:cNvSpPr/>
      </xdr:nvSpPr>
      <xdr:spPr>
        <a:xfrm>
          <a:off x="12210120" y="4209840"/>
          <a:ext cx="2304360" cy="462960"/>
        </a:xfrm>
        <a:prstGeom prst="wedgeRoundRectCallout">
          <a:avLst>
            <a:gd name="adj1" fmla="val -80175"/>
            <a:gd name="adj2" fmla="val 38752"/>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44</xdr:col>
      <xdr:colOff>152280</xdr:colOff>
      <xdr:row>40</xdr:row>
      <xdr:rowOff>228600</xdr:rowOff>
    </xdr:from>
    <xdr:to>
      <xdr:col>52</xdr:col>
      <xdr:colOff>272160</xdr:colOff>
      <xdr:row>42</xdr:row>
      <xdr:rowOff>218520</xdr:rowOff>
    </xdr:to>
    <xdr:sp macro="" textlink="">
      <xdr:nvSpPr>
        <xdr:cNvPr id="22" name="CustomShape 1">
          <a:extLst>
            <a:ext uri="{FF2B5EF4-FFF2-40B4-BE49-F238E27FC236}">
              <a16:creationId xmlns:a16="http://schemas.microsoft.com/office/drawing/2014/main" id="{00000000-0008-0000-0200-000016000000}"/>
            </a:ext>
          </a:extLst>
        </xdr:cNvPr>
        <xdr:cNvSpPr/>
      </xdr:nvSpPr>
      <xdr:spPr>
        <a:xfrm>
          <a:off x="12210120" y="4209840"/>
          <a:ext cx="2304360" cy="466200"/>
        </a:xfrm>
        <a:prstGeom prst="wedgeRoundRectCallout">
          <a:avLst>
            <a:gd name="adj1" fmla="val 95902"/>
            <a:gd name="adj2" fmla="val -126554"/>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44</xdr:col>
      <xdr:colOff>152280</xdr:colOff>
      <xdr:row>40</xdr:row>
      <xdr:rowOff>228600</xdr:rowOff>
    </xdr:from>
    <xdr:to>
      <xdr:col>52</xdr:col>
      <xdr:colOff>272160</xdr:colOff>
      <xdr:row>42</xdr:row>
      <xdr:rowOff>218520</xdr:rowOff>
    </xdr:to>
    <xdr:sp macro="" textlink="">
      <xdr:nvSpPr>
        <xdr:cNvPr id="23" name="CustomShape 1">
          <a:extLst>
            <a:ext uri="{FF2B5EF4-FFF2-40B4-BE49-F238E27FC236}">
              <a16:creationId xmlns:a16="http://schemas.microsoft.com/office/drawing/2014/main" id="{00000000-0008-0000-0200-000017000000}"/>
            </a:ext>
          </a:extLst>
        </xdr:cNvPr>
        <xdr:cNvSpPr/>
      </xdr:nvSpPr>
      <xdr:spPr>
        <a:xfrm>
          <a:off x="12210120" y="4209840"/>
          <a:ext cx="2304360" cy="466200"/>
        </a:xfrm>
        <a:prstGeom prst="wedgeRoundRectCallout">
          <a:avLst>
            <a:gd name="adj1" fmla="val -10797"/>
            <a:gd name="adj2" fmla="val -110228"/>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61</xdr:col>
      <xdr:colOff>0</xdr:colOff>
      <xdr:row>6</xdr:row>
      <xdr:rowOff>160560</xdr:rowOff>
    </xdr:from>
    <xdr:to>
      <xdr:col>61</xdr:col>
      <xdr:colOff>183960</xdr:colOff>
      <xdr:row>8</xdr:row>
      <xdr:rowOff>76320</xdr:rowOff>
    </xdr:to>
    <xdr:sp macro="" textlink="">
      <xdr:nvSpPr>
        <xdr:cNvPr id="24" name="CustomShape 1">
          <a:extLst>
            <a:ext uri="{FF2B5EF4-FFF2-40B4-BE49-F238E27FC236}">
              <a16:creationId xmlns:a16="http://schemas.microsoft.com/office/drawing/2014/main" id="{00000000-0008-0000-0300-000018000000}"/>
            </a:ext>
          </a:extLst>
        </xdr:cNvPr>
        <xdr:cNvSpPr/>
      </xdr:nvSpPr>
      <xdr:spPr>
        <a:xfrm>
          <a:off x="16699680" y="158904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1</xdr:col>
      <xdr:colOff>28800</xdr:colOff>
      <xdr:row>0</xdr:row>
      <xdr:rowOff>0</xdr:rowOff>
    </xdr:from>
    <xdr:to>
      <xdr:col>14</xdr:col>
      <xdr:colOff>157320</xdr:colOff>
      <xdr:row>1</xdr:row>
      <xdr:rowOff>80640</xdr:rowOff>
    </xdr:to>
    <xdr:sp macro="" textlink="">
      <xdr:nvSpPr>
        <xdr:cNvPr id="25" name="CustomShape 1">
          <a:extLst>
            <a:ext uri="{FF2B5EF4-FFF2-40B4-BE49-F238E27FC236}">
              <a16:creationId xmlns:a16="http://schemas.microsoft.com/office/drawing/2014/main" id="{00000000-0008-0000-0300-000019000000}"/>
            </a:ext>
          </a:extLst>
        </xdr:cNvPr>
        <xdr:cNvSpPr/>
      </xdr:nvSpPr>
      <xdr:spPr>
        <a:xfrm>
          <a:off x="301680" y="0"/>
          <a:ext cx="3678120" cy="3186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800" b="1" strike="noStrike" spc="-1">
              <a:solidFill>
                <a:srgbClr val="000000"/>
              </a:solidFill>
              <a:latin typeface="游ゴシック"/>
              <a:ea typeface="游ゴシック"/>
            </a:rPr>
            <a:t>B_江東区ベビーシッター利用内訳表</a:t>
          </a:r>
          <a:endParaRPr lang="en-US" sz="1800" b="0" strike="noStrike" spc="-1">
            <a:latin typeface="Times New Roman"/>
          </a:endParaRPr>
        </a:p>
      </xdr:txBody>
    </xdr:sp>
    <xdr:clientData/>
  </xdr:twoCellAnchor>
  <xdr:twoCellAnchor>
    <xdr:from>
      <xdr:col>3</xdr:col>
      <xdr:colOff>189720</xdr:colOff>
      <xdr:row>73</xdr:row>
      <xdr:rowOff>0</xdr:rowOff>
    </xdr:from>
    <xdr:to>
      <xdr:col>5</xdr:col>
      <xdr:colOff>128520</xdr:colOff>
      <xdr:row>73</xdr:row>
      <xdr:rowOff>204480</xdr:rowOff>
    </xdr:to>
    <xdr:sp macro="" textlink="">
      <xdr:nvSpPr>
        <xdr:cNvPr id="26" name="CustomShape 1">
          <a:extLst>
            <a:ext uri="{FF2B5EF4-FFF2-40B4-BE49-F238E27FC236}">
              <a16:creationId xmlns:a16="http://schemas.microsoft.com/office/drawing/2014/main" id="{00000000-0008-0000-0300-00001A000000}"/>
            </a:ext>
          </a:extLst>
        </xdr:cNvPr>
        <xdr:cNvSpPr/>
      </xdr:nvSpPr>
      <xdr:spPr>
        <a:xfrm>
          <a:off x="1008720" y="1183932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16</xdr:col>
      <xdr:colOff>249480</xdr:colOff>
      <xdr:row>41</xdr:row>
      <xdr:rowOff>185760</xdr:rowOff>
    </xdr:from>
    <xdr:to>
      <xdr:col>21</xdr:col>
      <xdr:colOff>45000</xdr:colOff>
      <xdr:row>42</xdr:row>
      <xdr:rowOff>152280</xdr:rowOff>
    </xdr:to>
    <xdr:sp macro="" textlink="">
      <xdr:nvSpPr>
        <xdr:cNvPr id="27" name="CustomShape 1">
          <a:extLst>
            <a:ext uri="{FF2B5EF4-FFF2-40B4-BE49-F238E27FC236}">
              <a16:creationId xmlns:a16="http://schemas.microsoft.com/office/drawing/2014/main" id="{00000000-0008-0000-0300-00001B000000}"/>
            </a:ext>
          </a:extLst>
        </xdr:cNvPr>
        <xdr:cNvSpPr/>
      </xdr:nvSpPr>
      <xdr:spPr>
        <a:xfrm>
          <a:off x="4618080" y="440532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(日中/上限2,500円)</a:t>
          </a:r>
          <a:endParaRPr lang="en-US" sz="900" b="0" strike="noStrike" spc="-1">
            <a:latin typeface="Times New Roman"/>
          </a:endParaRPr>
        </a:p>
      </xdr:txBody>
    </xdr:sp>
    <xdr:clientData/>
  </xdr:twoCellAnchor>
  <xdr:twoCellAnchor>
    <xdr:from>
      <xdr:col>17</xdr:col>
      <xdr:colOff>22680</xdr:colOff>
      <xdr:row>72</xdr:row>
      <xdr:rowOff>190440</xdr:rowOff>
    </xdr:from>
    <xdr:to>
      <xdr:col>21</xdr:col>
      <xdr:colOff>91440</xdr:colOff>
      <xdr:row>73</xdr:row>
      <xdr:rowOff>156960</xdr:rowOff>
    </xdr:to>
    <xdr:sp macro="" textlink="">
      <xdr:nvSpPr>
        <xdr:cNvPr id="28" name="CustomShape 1">
          <a:extLst>
            <a:ext uri="{FF2B5EF4-FFF2-40B4-BE49-F238E27FC236}">
              <a16:creationId xmlns:a16="http://schemas.microsoft.com/office/drawing/2014/main" id="{00000000-0008-0000-0300-00001C000000}"/>
            </a:ext>
          </a:extLst>
        </xdr:cNvPr>
        <xdr:cNvSpPr/>
      </xdr:nvSpPr>
      <xdr:spPr>
        <a:xfrm>
          <a:off x="4664520" y="1179180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(夜間/上限3,500円)</a:t>
          </a:r>
          <a:endParaRPr lang="en-US" sz="900" b="0" strike="noStrike" spc="-1">
            <a:latin typeface="Times New Roman"/>
          </a:endParaRPr>
        </a:p>
      </xdr:txBody>
    </xdr:sp>
    <xdr:clientData/>
  </xdr:twoCellAnchor>
  <xdr:twoCellAnchor>
    <xdr:from>
      <xdr:col>47</xdr:col>
      <xdr:colOff>213120</xdr:colOff>
      <xdr:row>72</xdr:row>
      <xdr:rowOff>205920</xdr:rowOff>
    </xdr:from>
    <xdr:to>
      <xdr:col>49</xdr:col>
      <xdr:colOff>151920</xdr:colOff>
      <xdr:row>73</xdr:row>
      <xdr:rowOff>172440</xdr:rowOff>
    </xdr:to>
    <xdr:sp macro="" textlink="">
      <xdr:nvSpPr>
        <xdr:cNvPr id="29" name="CustomShape 1">
          <a:extLst>
            <a:ext uri="{FF2B5EF4-FFF2-40B4-BE49-F238E27FC236}">
              <a16:creationId xmlns:a16="http://schemas.microsoft.com/office/drawing/2014/main" id="{00000000-0008-0000-0300-00001D000000}"/>
            </a:ext>
          </a:extLst>
        </xdr:cNvPr>
        <xdr:cNvSpPr/>
      </xdr:nvSpPr>
      <xdr:spPr>
        <a:xfrm>
          <a:off x="13089960" y="1180728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(合計)</a:t>
          </a:r>
          <a:endParaRPr lang="en-US" sz="900" b="0" strike="noStrike" spc="-1">
            <a:latin typeface="Times New Roman"/>
          </a:endParaRPr>
        </a:p>
      </xdr:txBody>
    </xdr:sp>
    <xdr:clientData/>
  </xdr:twoCellAnchor>
  <xdr:twoCellAnchor>
    <xdr:from>
      <xdr:col>32</xdr:col>
      <xdr:colOff>228600</xdr:colOff>
      <xdr:row>41</xdr:row>
      <xdr:rowOff>206280</xdr:rowOff>
    </xdr:from>
    <xdr:to>
      <xdr:col>34</xdr:col>
      <xdr:colOff>167400</xdr:colOff>
      <xdr:row>42</xdr:row>
      <xdr:rowOff>172800</xdr:rowOff>
    </xdr:to>
    <xdr:sp macro="" textlink="">
      <xdr:nvSpPr>
        <xdr:cNvPr id="30" name="CustomShape 1">
          <a:extLst>
            <a:ext uri="{FF2B5EF4-FFF2-40B4-BE49-F238E27FC236}">
              <a16:creationId xmlns:a16="http://schemas.microsoft.com/office/drawing/2014/main" id="{00000000-0008-0000-0300-00001E000000}"/>
            </a:ext>
          </a:extLst>
        </xdr:cNvPr>
        <xdr:cNvSpPr/>
      </xdr:nvSpPr>
      <xdr:spPr>
        <a:xfrm>
          <a:off x="9009720" y="442584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xdr:from>
      <xdr:col>32</xdr:col>
      <xdr:colOff>186480</xdr:colOff>
      <xdr:row>72</xdr:row>
      <xdr:rowOff>190440</xdr:rowOff>
    </xdr:from>
    <xdr:to>
      <xdr:col>34</xdr:col>
      <xdr:colOff>125280</xdr:colOff>
      <xdr:row>73</xdr:row>
      <xdr:rowOff>156960</xdr:rowOff>
    </xdr:to>
    <xdr:sp macro="" textlink="">
      <xdr:nvSpPr>
        <xdr:cNvPr id="31" name="CustomShape 1">
          <a:extLst>
            <a:ext uri="{FF2B5EF4-FFF2-40B4-BE49-F238E27FC236}">
              <a16:creationId xmlns:a16="http://schemas.microsoft.com/office/drawing/2014/main" id="{00000000-0008-0000-0300-00001F000000}"/>
            </a:ext>
          </a:extLst>
        </xdr:cNvPr>
        <xdr:cNvSpPr/>
      </xdr:nvSpPr>
      <xdr:spPr>
        <a:xfrm>
          <a:off x="8967600" y="117918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13</xdr:col>
      <xdr:colOff>7920</xdr:colOff>
      <xdr:row>73</xdr:row>
      <xdr:rowOff>35640</xdr:rowOff>
    </xdr:from>
    <xdr:to>
      <xdr:col>13</xdr:col>
      <xdr:colOff>196200</xdr:colOff>
      <xdr:row>74</xdr:row>
      <xdr:rowOff>13680</xdr:rowOff>
    </xdr:to>
    <xdr:sp macro="" textlink="">
      <xdr:nvSpPr>
        <xdr:cNvPr id="32" name="CustomShape 1">
          <a:extLst>
            <a:ext uri="{FF2B5EF4-FFF2-40B4-BE49-F238E27FC236}">
              <a16:creationId xmlns:a16="http://schemas.microsoft.com/office/drawing/2014/main" id="{00000000-0008-0000-0300-000020000000}"/>
            </a:ext>
          </a:extLst>
        </xdr:cNvPr>
        <xdr:cNvSpPr/>
      </xdr:nvSpPr>
      <xdr:spPr>
        <a:xfrm>
          <a:off x="3557520" y="11874960"/>
          <a:ext cx="188280" cy="216360"/>
        </a:xfrm>
        <a:prstGeom prst="mathPlus">
          <a:avLst>
            <a:gd name="adj1" fmla="val 2352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29</xdr:col>
      <xdr:colOff>3240</xdr:colOff>
      <xdr:row>72</xdr:row>
      <xdr:rowOff>218880</xdr:rowOff>
    </xdr:from>
    <xdr:to>
      <xdr:col>30</xdr:col>
      <xdr:colOff>6120</xdr:colOff>
      <xdr:row>74</xdr:row>
      <xdr:rowOff>24840</xdr:rowOff>
    </xdr:to>
    <xdr:sp macro="" textlink="">
      <xdr:nvSpPr>
        <xdr:cNvPr id="33" name="CustomShape 1">
          <a:extLst>
            <a:ext uri="{FF2B5EF4-FFF2-40B4-BE49-F238E27FC236}">
              <a16:creationId xmlns:a16="http://schemas.microsoft.com/office/drawing/2014/main" id="{00000000-0008-0000-0300-000021000000}"/>
            </a:ext>
          </a:extLst>
        </xdr:cNvPr>
        <xdr:cNvSpPr/>
      </xdr:nvSpPr>
      <xdr:spPr>
        <a:xfrm>
          <a:off x="7965360" y="11820240"/>
          <a:ext cx="275760" cy="282240"/>
        </a:xfrm>
        <a:prstGeom prst="mathEqual">
          <a:avLst>
            <a:gd name="adj1" fmla="val 23520"/>
            <a:gd name="adj2" fmla="val 1176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19</xdr:col>
      <xdr:colOff>145440</xdr:colOff>
      <xdr:row>0</xdr:row>
      <xdr:rowOff>74880</xdr:rowOff>
    </xdr:from>
    <xdr:to>
      <xdr:col>36</xdr:col>
      <xdr:colOff>176040</xdr:colOff>
      <xdr:row>1</xdr:row>
      <xdr:rowOff>199800</xdr:rowOff>
    </xdr:to>
    <xdr:sp macro="" textlink="">
      <xdr:nvSpPr>
        <xdr:cNvPr id="34" name="CustomShape 1">
          <a:extLst>
            <a:ext uri="{FF2B5EF4-FFF2-40B4-BE49-F238E27FC236}">
              <a16:creationId xmlns:a16="http://schemas.microsoft.com/office/drawing/2014/main" id="{00000000-0008-0000-0300-000022000000}"/>
            </a:ext>
          </a:extLst>
        </xdr:cNvPr>
        <xdr:cNvSpPr/>
      </xdr:nvSpPr>
      <xdr:spPr>
        <a:xfrm>
          <a:off x="5376960" y="7488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※別紙「記入例、計算方法」を必ずご確認の上ご申請ください</a:t>
          </a:r>
          <a:endParaRPr lang="en-US" sz="1050" b="0" strike="noStrike" spc="-1">
            <a:latin typeface="Times New Roman"/>
          </a:endParaRPr>
        </a:p>
        <a:p>
          <a:pPr>
            <a:lnSpc>
              <a:spcPct val="100000"/>
            </a:lnSpc>
          </a:pPr>
          <a:endParaRPr lang="en-US" sz="1050" b="0" strike="noStrike" spc="-1">
            <a:latin typeface="Times New Roman"/>
          </a:endParaRPr>
        </a:p>
      </xdr:txBody>
    </xdr:sp>
    <xdr:clientData/>
  </xdr:twoCellAnchor>
  <xdr:twoCellAnchor>
    <xdr:from>
      <xdr:col>1</xdr:col>
      <xdr:colOff>2160</xdr:colOff>
      <xdr:row>3</xdr:row>
      <xdr:rowOff>129960</xdr:rowOff>
    </xdr:from>
    <xdr:to>
      <xdr:col>12</xdr:col>
      <xdr:colOff>131040</xdr:colOff>
      <xdr:row>4</xdr:row>
      <xdr:rowOff>159840</xdr:rowOff>
    </xdr:to>
    <xdr:sp macro="" textlink="">
      <xdr:nvSpPr>
        <xdr:cNvPr id="35" name="CustomShape 1">
          <a:extLst>
            <a:ext uri="{FF2B5EF4-FFF2-40B4-BE49-F238E27FC236}">
              <a16:creationId xmlns:a16="http://schemas.microsoft.com/office/drawing/2014/main" id="{00000000-0008-0000-0300-000023000000}"/>
            </a:ext>
          </a:extLst>
        </xdr:cNvPr>
        <xdr:cNvSpPr/>
      </xdr:nvSpPr>
      <xdr:spPr>
        <a:xfrm>
          <a:off x="275040" y="844200"/>
          <a:ext cx="3132360" cy="2678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Aptos Narrow"/>
            </a:rPr>
            <a:t>＜１．日中</a:t>
          </a:r>
          <a:r>
            <a:rPr lang="en-US" sz="1400" b="1" strike="noStrike" spc="-1">
              <a:solidFill>
                <a:srgbClr val="FF0000"/>
              </a:solidFill>
              <a:latin typeface="Aptos Narrow"/>
            </a:rPr>
            <a:t>（7時～22時まで）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1</xdr:col>
      <xdr:colOff>17640</xdr:colOff>
      <xdr:row>44</xdr:row>
      <xdr:rowOff>123840</xdr:rowOff>
    </xdr:from>
    <xdr:to>
      <xdr:col>13</xdr:col>
      <xdr:colOff>52920</xdr:colOff>
      <xdr:row>45</xdr:row>
      <xdr:rowOff>172800</xdr:rowOff>
    </xdr:to>
    <xdr:sp macro="" textlink="">
      <xdr:nvSpPr>
        <xdr:cNvPr id="36" name="CustomShape 1">
          <a:extLst>
            <a:ext uri="{FF2B5EF4-FFF2-40B4-BE49-F238E27FC236}">
              <a16:creationId xmlns:a16="http://schemas.microsoft.com/office/drawing/2014/main" id="{00000000-0008-0000-0300-000024000000}"/>
            </a:ext>
          </a:extLst>
        </xdr:cNvPr>
        <xdr:cNvSpPr/>
      </xdr:nvSpPr>
      <xdr:spPr>
        <a:xfrm>
          <a:off x="290520" y="5057640"/>
          <a:ext cx="3312000" cy="28692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Times New Roman"/>
            </a:rPr>
            <a:t>＜2．</a:t>
          </a:r>
          <a:r>
            <a:rPr lang="en-US" sz="1400" b="1" strike="noStrike" spc="-1">
              <a:solidFill>
                <a:srgbClr val="000000"/>
              </a:solidFill>
              <a:latin typeface="Aptos Narrow"/>
            </a:rPr>
            <a:t>夜間</a:t>
          </a:r>
          <a:r>
            <a:rPr lang="en-US" sz="1400" b="1" strike="noStrike" spc="-1">
              <a:solidFill>
                <a:srgbClr val="FF0000"/>
              </a:solidFill>
              <a:latin typeface="Aptos Narrow"/>
            </a:rPr>
            <a:t>（22時～翌7時まで）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46</xdr:col>
      <xdr:colOff>75960</xdr:colOff>
      <xdr:row>0</xdr:row>
      <xdr:rowOff>52920</xdr:rowOff>
    </xdr:from>
    <xdr:to>
      <xdr:col>55</xdr:col>
      <xdr:colOff>138960</xdr:colOff>
      <xdr:row>4</xdr:row>
      <xdr:rowOff>55080</xdr:rowOff>
    </xdr:to>
    <xdr:sp macro="" textlink="">
      <xdr:nvSpPr>
        <xdr:cNvPr id="37" name="CustomShape 1">
          <a:extLst>
            <a:ext uri="{FF2B5EF4-FFF2-40B4-BE49-F238E27FC236}">
              <a16:creationId xmlns:a16="http://schemas.microsoft.com/office/drawing/2014/main" id="{00000000-0008-0000-0300-000025000000}"/>
            </a:ext>
          </a:extLst>
        </xdr:cNvPr>
        <xdr:cNvSpPr/>
      </xdr:nvSpPr>
      <xdr:spPr>
        <a:xfrm>
          <a:off x="12679920" y="52920"/>
          <a:ext cx="2520360" cy="95436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800" b="1" strike="noStrike" spc="-1">
              <a:solidFill>
                <a:srgbClr val="000000"/>
              </a:solidFill>
              <a:latin typeface="Times New Roman"/>
            </a:rPr>
            <a:t>■初回申請時のみ■</a:t>
          </a:r>
          <a:endParaRPr lang="en-US" sz="800" b="0" strike="noStrike" spc="-1">
            <a:latin typeface="Times New Roman"/>
          </a:endParaRPr>
        </a:p>
        <a:p>
          <a:pPr>
            <a:lnSpc>
              <a:spcPct val="100000"/>
            </a:lnSpc>
          </a:pPr>
          <a:r>
            <a:rPr lang="en-US" sz="800" b="1" strike="noStrike" spc="-1">
              <a:solidFill>
                <a:srgbClr val="000000"/>
              </a:solidFill>
              <a:latin typeface="Times New Roman"/>
            </a:rPr>
            <a:t>※本年度中に江東区へ転入された方へ※</a:t>
          </a:r>
          <a:endParaRPr lang="en-US" sz="800" b="0" strike="noStrike" spc="-1">
            <a:latin typeface="Times New Roman"/>
          </a:endParaRPr>
        </a:p>
        <a:p>
          <a:pPr>
            <a:lnSpc>
              <a:spcPct val="100000"/>
            </a:lnSpc>
          </a:pPr>
          <a:r>
            <a:rPr lang="en-US" sz="800" b="1" strike="noStrike" spc="-1">
              <a:solidFill>
                <a:srgbClr val="000000"/>
              </a:solidFill>
              <a:latin typeface="Times New Roman"/>
            </a:rPr>
            <a:t>転入前に同事業（ベビーシッター利用支援事業）を</a:t>
          </a:r>
          <a:endParaRPr lang="en-US" sz="800" b="0" strike="noStrike" spc="-1">
            <a:latin typeface="Times New Roman"/>
          </a:endParaRPr>
        </a:p>
        <a:p>
          <a:pPr>
            <a:lnSpc>
              <a:spcPct val="100000"/>
            </a:lnSpc>
          </a:pPr>
          <a:r>
            <a:rPr lang="en-US" sz="800" b="1" strike="noStrike" spc="-1">
              <a:solidFill>
                <a:srgbClr val="000000"/>
              </a:solidFill>
              <a:latin typeface="Times New Roman"/>
            </a:rPr>
            <a:t>利用している場合は、転入前の自治体に申請した</a:t>
          </a:r>
          <a:endParaRPr lang="en-US" sz="800" b="0" strike="noStrike" spc="-1">
            <a:latin typeface="Times New Roman"/>
          </a:endParaRPr>
        </a:p>
        <a:p>
          <a:pPr>
            <a:lnSpc>
              <a:spcPct val="100000"/>
            </a:lnSpc>
          </a:pPr>
          <a:r>
            <a:rPr lang="en-US" sz="800" b="1" strike="noStrike" spc="-1">
              <a:solidFill>
                <a:srgbClr val="000000"/>
              </a:solidFill>
              <a:latin typeface="Times New Roman"/>
            </a:rPr>
            <a:t>合計時間を記入してください。</a:t>
          </a:r>
          <a:endParaRPr lang="en-US" sz="800" b="0" strike="noStrike" spc="-1">
            <a:latin typeface="Times New Roman"/>
          </a:endParaRPr>
        </a:p>
      </xdr:txBody>
    </xdr:sp>
    <xdr:clientData/>
  </xdr:twoCellAnchor>
  <xdr:twoCellAnchor>
    <xdr:from>
      <xdr:col>59</xdr:col>
      <xdr:colOff>181440</xdr:colOff>
      <xdr:row>2</xdr:row>
      <xdr:rowOff>209880</xdr:rowOff>
    </xdr:from>
    <xdr:to>
      <xdr:col>61</xdr:col>
      <xdr:colOff>60120</xdr:colOff>
      <xdr:row>3</xdr:row>
      <xdr:rowOff>196920</xdr:rowOff>
    </xdr:to>
    <xdr:sp macro="" textlink="">
      <xdr:nvSpPr>
        <xdr:cNvPr id="38" name="CustomShape 1">
          <a:extLst>
            <a:ext uri="{FF2B5EF4-FFF2-40B4-BE49-F238E27FC236}">
              <a16:creationId xmlns:a16="http://schemas.microsoft.com/office/drawing/2014/main" id="{00000000-0008-0000-0300-000026000000}"/>
            </a:ext>
          </a:extLst>
        </xdr:cNvPr>
        <xdr:cNvSpPr/>
      </xdr:nvSpPr>
      <xdr:spPr>
        <a:xfrm>
          <a:off x="16335000" y="685800"/>
          <a:ext cx="424800" cy="22536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800" b="1" strike="noStrike" spc="-1">
              <a:solidFill>
                <a:srgbClr val="808080"/>
              </a:solidFill>
              <a:latin typeface="游ゴシック"/>
              <a:ea typeface="游ゴシック"/>
            </a:rPr>
            <a:t>時間</a:t>
          </a:r>
          <a:endParaRPr lang="en-US" sz="800" b="0" strike="noStrike" spc="-1">
            <a:latin typeface="Times New Roman"/>
          </a:endParaRPr>
        </a:p>
      </xdr:txBody>
    </xdr:sp>
    <xdr:clientData/>
  </xdr:twoCellAnchor>
  <xdr:twoCellAnchor>
    <xdr:from>
      <xdr:col>46</xdr:col>
      <xdr:colOff>104760</xdr:colOff>
      <xdr:row>0</xdr:row>
      <xdr:rowOff>54720</xdr:rowOff>
    </xdr:from>
    <xdr:to>
      <xdr:col>61</xdr:col>
      <xdr:colOff>10080</xdr:colOff>
      <xdr:row>4</xdr:row>
      <xdr:rowOff>43920</xdr:rowOff>
    </xdr:to>
    <xdr:sp macro="" textlink="">
      <xdr:nvSpPr>
        <xdr:cNvPr id="39" name="CustomShape 1">
          <a:extLst>
            <a:ext uri="{FF2B5EF4-FFF2-40B4-BE49-F238E27FC236}">
              <a16:creationId xmlns:a16="http://schemas.microsoft.com/office/drawing/2014/main" id="{00000000-0008-0000-0300-000027000000}"/>
            </a:ext>
          </a:extLst>
        </xdr:cNvPr>
        <xdr:cNvSpPr/>
      </xdr:nvSpPr>
      <xdr:spPr>
        <a:xfrm>
          <a:off x="12708720" y="54720"/>
          <a:ext cx="4001040" cy="941400"/>
        </a:xfrm>
        <a:prstGeom prst="rect">
          <a:avLst/>
        </a:prstGeom>
        <a:noFill/>
        <a:ln w="12600">
          <a:solidFill>
            <a:srgbClr val="000000"/>
          </a:solidFill>
          <a:prstDash val="sysDash"/>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7920</xdr:colOff>
      <xdr:row>42</xdr:row>
      <xdr:rowOff>38520</xdr:rowOff>
    </xdr:from>
    <xdr:to>
      <xdr:col>13</xdr:col>
      <xdr:colOff>196200</xdr:colOff>
      <xdr:row>43</xdr:row>
      <xdr:rowOff>10440</xdr:rowOff>
    </xdr:to>
    <xdr:sp macro="" textlink="">
      <xdr:nvSpPr>
        <xdr:cNvPr id="40" name="CustomShape 1">
          <a:extLst>
            <a:ext uri="{FF2B5EF4-FFF2-40B4-BE49-F238E27FC236}">
              <a16:creationId xmlns:a16="http://schemas.microsoft.com/office/drawing/2014/main" id="{00000000-0008-0000-0300-000028000000}"/>
            </a:ext>
          </a:extLst>
        </xdr:cNvPr>
        <xdr:cNvSpPr/>
      </xdr:nvSpPr>
      <xdr:spPr>
        <a:xfrm>
          <a:off x="3557520" y="4496040"/>
          <a:ext cx="188280" cy="209880"/>
        </a:xfrm>
        <a:prstGeom prst="mathPlus">
          <a:avLst>
            <a:gd name="adj1" fmla="val 2352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29</xdr:col>
      <xdr:colOff>3240</xdr:colOff>
      <xdr:row>41</xdr:row>
      <xdr:rowOff>222120</xdr:rowOff>
    </xdr:from>
    <xdr:to>
      <xdr:col>30</xdr:col>
      <xdr:colOff>6120</xdr:colOff>
      <xdr:row>43</xdr:row>
      <xdr:rowOff>28080</xdr:rowOff>
    </xdr:to>
    <xdr:sp macro="" textlink="">
      <xdr:nvSpPr>
        <xdr:cNvPr id="41" name="CustomShape 1">
          <a:extLst>
            <a:ext uri="{FF2B5EF4-FFF2-40B4-BE49-F238E27FC236}">
              <a16:creationId xmlns:a16="http://schemas.microsoft.com/office/drawing/2014/main" id="{00000000-0008-0000-0300-000029000000}"/>
            </a:ext>
          </a:extLst>
        </xdr:cNvPr>
        <xdr:cNvSpPr/>
      </xdr:nvSpPr>
      <xdr:spPr>
        <a:xfrm>
          <a:off x="7965360" y="4441680"/>
          <a:ext cx="275760" cy="281880"/>
        </a:xfrm>
        <a:prstGeom prst="mathEqual">
          <a:avLst>
            <a:gd name="adj1" fmla="val 23520"/>
            <a:gd name="adj2" fmla="val 1176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61</xdr:col>
      <xdr:colOff>0</xdr:colOff>
      <xdr:row>47</xdr:row>
      <xdr:rowOff>160560</xdr:rowOff>
    </xdr:from>
    <xdr:to>
      <xdr:col>61</xdr:col>
      <xdr:colOff>183960</xdr:colOff>
      <xdr:row>49</xdr:row>
      <xdr:rowOff>76320</xdr:rowOff>
    </xdr:to>
    <xdr:sp macro="" textlink="">
      <xdr:nvSpPr>
        <xdr:cNvPr id="42" name="CustomShape 1">
          <a:extLst>
            <a:ext uri="{FF2B5EF4-FFF2-40B4-BE49-F238E27FC236}">
              <a16:creationId xmlns:a16="http://schemas.microsoft.com/office/drawing/2014/main" id="{00000000-0008-0000-0300-00002A000000}"/>
            </a:ext>
          </a:extLst>
        </xdr:cNvPr>
        <xdr:cNvSpPr/>
      </xdr:nvSpPr>
      <xdr:spPr>
        <a:xfrm>
          <a:off x="16699680" y="580860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50040</xdr:colOff>
      <xdr:row>1</xdr:row>
      <xdr:rowOff>149400</xdr:rowOff>
    </xdr:from>
    <xdr:to>
      <xdr:col>17</xdr:col>
      <xdr:colOff>80640</xdr:colOff>
      <xdr:row>3</xdr:row>
      <xdr:rowOff>36000</xdr:rowOff>
    </xdr:to>
    <xdr:sp macro="" textlink="">
      <xdr:nvSpPr>
        <xdr:cNvPr id="43" name="CustomShape 1">
          <a:extLst>
            <a:ext uri="{FF2B5EF4-FFF2-40B4-BE49-F238E27FC236}">
              <a16:creationId xmlns:a16="http://schemas.microsoft.com/office/drawing/2014/main" id="{00000000-0008-0000-0300-00002B000000}"/>
            </a:ext>
          </a:extLst>
        </xdr:cNvPr>
        <xdr:cNvSpPr/>
      </xdr:nvSpPr>
      <xdr:spPr>
        <a:xfrm>
          <a:off x="50040" y="38736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①～⑧の黄色セルに入力すると、⑨～⑯の白いセルは自動計算されます。</a:t>
          </a:r>
          <a:endParaRPr lang="en-US" sz="1050" b="0" strike="noStrike" spc="-1">
            <a:latin typeface="Times New Roman"/>
          </a:endParaRPr>
        </a:p>
      </xdr:txBody>
    </xdr:sp>
    <xdr:clientData/>
  </xdr:twoCellAnchor>
  <xdr:twoCellAnchor>
    <xdr:from>
      <xdr:col>35</xdr:col>
      <xdr:colOff>63360</xdr:colOff>
      <xdr:row>0</xdr:row>
      <xdr:rowOff>0</xdr:rowOff>
    </xdr:from>
    <xdr:to>
      <xdr:col>54</xdr:col>
      <xdr:colOff>229320</xdr:colOff>
      <xdr:row>4</xdr:row>
      <xdr:rowOff>189720</xdr:rowOff>
    </xdr:to>
    <xdr:sp macro="" textlink="">
      <xdr:nvSpPr>
        <xdr:cNvPr id="44" name="CustomShape 1">
          <a:extLst>
            <a:ext uri="{FF2B5EF4-FFF2-40B4-BE49-F238E27FC236}">
              <a16:creationId xmlns:a16="http://schemas.microsoft.com/office/drawing/2014/main" id="{00000000-0008-0000-0300-00002C000000}"/>
            </a:ext>
          </a:extLst>
        </xdr:cNvPr>
        <xdr:cNvSpPr/>
      </xdr:nvSpPr>
      <xdr:spPr>
        <a:xfrm>
          <a:off x="9663840" y="0"/>
          <a:ext cx="5353920" cy="1141920"/>
        </a:xfrm>
        <a:prstGeom prst="wedgeRoundRectCallout">
          <a:avLst>
            <a:gd name="adj1" fmla="val 38770"/>
            <a:gd name="adj2" fmla="val 66407"/>
            <a:gd name="adj3" fmla="val 16667"/>
          </a:avLst>
        </a:prstGeom>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★利用日ごと、</a:t>
          </a:r>
          <a:r>
            <a:rPr lang="en-US" sz="1100" b="1" strike="noStrike" spc="-1">
              <a:solidFill>
                <a:srgbClr val="F2CFEE"/>
              </a:solidFill>
              <a:latin typeface="Aptos Narrow"/>
            </a:rPr>
            <a:t>時間単位で計算（分単位切り捨て）</a:t>
          </a:r>
          <a:endParaRPr lang="en-US" sz="1100" b="0" strike="noStrike" spc="-1">
            <a:latin typeface="Times New Roman"/>
          </a:endParaRPr>
        </a:p>
        <a:p>
          <a:pPr>
            <a:lnSpc>
              <a:spcPct val="100000"/>
            </a:lnSpc>
          </a:pPr>
          <a:r>
            <a:rPr lang="en-US" sz="1100" b="0" strike="noStrike" spc="-1">
              <a:solidFill>
                <a:srgbClr val="FFFFFF"/>
              </a:solidFill>
              <a:latin typeface="Aptos Narrow"/>
            </a:rPr>
            <a:t>計算結果を比較し、少額となったものを⑮補助金申請決定額とする</a:t>
          </a:r>
          <a:endParaRPr lang="en-US" sz="1100" b="0" strike="noStrike" spc="-1">
            <a:latin typeface="Times New Roman"/>
          </a:endParaRPr>
        </a:p>
        <a:p>
          <a:pPr>
            <a:lnSpc>
              <a:spcPct val="100000"/>
            </a:lnSpc>
          </a:pPr>
          <a:r>
            <a:rPr lang="en-US" sz="1100" b="0" strike="noStrike" spc="-1">
              <a:solidFill>
                <a:srgbClr val="FFFFFF"/>
              </a:solidFill>
              <a:latin typeface="Aptos Narrow"/>
            </a:rPr>
            <a:t>⑬補助対象額=⑪時間当たり単価×</a:t>
          </a:r>
          <a:r>
            <a:rPr lang="en-US" sz="1100" b="1" strike="noStrike" spc="-1">
              <a:solidFill>
                <a:srgbClr val="F2CFEE"/>
              </a:solidFill>
              <a:latin typeface="Aptos Narrow"/>
            </a:rPr>
            <a:t>⑫申請時間内訳</a:t>
          </a:r>
          <a:endParaRPr lang="en-US" sz="1100" b="0" strike="noStrike" spc="-1">
            <a:latin typeface="Times New Roman"/>
          </a:endParaRPr>
        </a:p>
        <a:p>
          <a:pPr>
            <a:lnSpc>
              <a:spcPct val="100000"/>
            </a:lnSpc>
          </a:pPr>
          <a:r>
            <a:rPr lang="en-US" sz="1100" b="0" strike="noStrike" spc="-1">
              <a:solidFill>
                <a:srgbClr val="FFFFFF"/>
              </a:solidFill>
              <a:latin typeface="Aptos Narrow"/>
            </a:rPr>
            <a:t>⑭補助上限額=2,500×</a:t>
          </a:r>
          <a:r>
            <a:rPr lang="en-US" sz="1100" b="1" strike="noStrike" spc="-1">
              <a:solidFill>
                <a:srgbClr val="F2CFEE"/>
              </a:solidFill>
              <a:latin typeface="Aptos Narrow"/>
            </a:rPr>
            <a:t>⑫申請時間内訳</a:t>
          </a:r>
          <a:endParaRPr lang="en-US" sz="1100" b="0" strike="noStrike" spc="-1">
            <a:latin typeface="Times New Roman"/>
          </a:endParaRPr>
        </a:p>
        <a:p>
          <a:pPr>
            <a:lnSpc>
              <a:spcPct val="100000"/>
            </a:lnSpc>
          </a:pPr>
          <a:endParaRPr lang="en-US" sz="1100" b="0" strike="noStrike" spc="-1">
            <a:latin typeface="Times New Roman"/>
          </a:endParaRPr>
        </a:p>
      </xdr:txBody>
    </xdr:sp>
    <xdr:clientData/>
  </xdr:twoCellAnchor>
  <xdr:twoCellAnchor>
    <xdr:from>
      <xdr:col>5</xdr:col>
      <xdr:colOff>47520</xdr:colOff>
      <xdr:row>12</xdr:row>
      <xdr:rowOff>171360</xdr:rowOff>
    </xdr:from>
    <xdr:to>
      <xdr:col>13</xdr:col>
      <xdr:colOff>129240</xdr:colOff>
      <xdr:row>14</xdr:row>
      <xdr:rowOff>180000</xdr:rowOff>
    </xdr:to>
    <xdr:sp macro="" textlink="">
      <xdr:nvSpPr>
        <xdr:cNvPr id="45" name="CustomShape 1">
          <a:extLst>
            <a:ext uri="{FF2B5EF4-FFF2-40B4-BE49-F238E27FC236}">
              <a16:creationId xmlns:a16="http://schemas.microsoft.com/office/drawing/2014/main" id="{00000000-0008-0000-0300-00002D000000}"/>
            </a:ext>
          </a:extLst>
        </xdr:cNvPr>
        <xdr:cNvSpPr/>
      </xdr:nvSpPr>
      <xdr:spPr>
        <a:xfrm>
          <a:off x="1412640" y="2990520"/>
          <a:ext cx="2266200" cy="465840"/>
        </a:xfrm>
        <a:prstGeom prst="wedgeRoundRectCallout">
          <a:avLst>
            <a:gd name="adj1" fmla="val 449978"/>
            <a:gd name="adj2" fmla="val 103359"/>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5</xdr:col>
      <xdr:colOff>44280</xdr:colOff>
      <xdr:row>12</xdr:row>
      <xdr:rowOff>171360</xdr:rowOff>
    </xdr:from>
    <xdr:to>
      <xdr:col>13</xdr:col>
      <xdr:colOff>132480</xdr:colOff>
      <xdr:row>14</xdr:row>
      <xdr:rowOff>177120</xdr:rowOff>
    </xdr:to>
    <xdr:sp macro="" textlink="">
      <xdr:nvSpPr>
        <xdr:cNvPr id="46" name="CustomShape 1">
          <a:extLst>
            <a:ext uri="{FF2B5EF4-FFF2-40B4-BE49-F238E27FC236}">
              <a16:creationId xmlns:a16="http://schemas.microsoft.com/office/drawing/2014/main" id="{00000000-0008-0000-0300-00002E000000}"/>
            </a:ext>
          </a:extLst>
        </xdr:cNvPr>
        <xdr:cNvSpPr/>
      </xdr:nvSpPr>
      <xdr:spPr>
        <a:xfrm>
          <a:off x="1409400" y="2990520"/>
          <a:ext cx="2272680" cy="462960"/>
        </a:xfrm>
        <a:prstGeom prst="wedgeRoundRectCallout">
          <a:avLst>
            <a:gd name="adj1" fmla="val 585859"/>
            <a:gd name="adj2" fmla="val 89087"/>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5</xdr:col>
      <xdr:colOff>44280</xdr:colOff>
      <xdr:row>12</xdr:row>
      <xdr:rowOff>171360</xdr:rowOff>
    </xdr:from>
    <xdr:to>
      <xdr:col>13</xdr:col>
      <xdr:colOff>132480</xdr:colOff>
      <xdr:row>14</xdr:row>
      <xdr:rowOff>177120</xdr:rowOff>
    </xdr:to>
    <xdr:sp macro="" textlink="">
      <xdr:nvSpPr>
        <xdr:cNvPr id="47" name="CustomShape 1">
          <a:extLst>
            <a:ext uri="{FF2B5EF4-FFF2-40B4-BE49-F238E27FC236}">
              <a16:creationId xmlns:a16="http://schemas.microsoft.com/office/drawing/2014/main" id="{00000000-0008-0000-0300-00002F000000}"/>
            </a:ext>
          </a:extLst>
        </xdr:cNvPr>
        <xdr:cNvSpPr/>
      </xdr:nvSpPr>
      <xdr:spPr>
        <a:xfrm>
          <a:off x="1409400" y="2990520"/>
          <a:ext cx="2272680" cy="462960"/>
        </a:xfrm>
        <a:prstGeom prst="wedgeRoundRectCallout">
          <a:avLst>
            <a:gd name="adj1" fmla="val -37549"/>
            <a:gd name="adj2" fmla="val 274019"/>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13</xdr:col>
      <xdr:colOff>54000</xdr:colOff>
      <xdr:row>38</xdr:row>
      <xdr:rowOff>38160</xdr:rowOff>
    </xdr:from>
    <xdr:to>
      <xdr:col>24</xdr:col>
      <xdr:colOff>18360</xdr:colOff>
      <xdr:row>40</xdr:row>
      <xdr:rowOff>148680</xdr:rowOff>
    </xdr:to>
    <xdr:sp macro="" textlink="">
      <xdr:nvSpPr>
        <xdr:cNvPr id="48" name="CustomShape 1">
          <a:extLst>
            <a:ext uri="{FF2B5EF4-FFF2-40B4-BE49-F238E27FC236}">
              <a16:creationId xmlns:a16="http://schemas.microsoft.com/office/drawing/2014/main" id="{00000000-0008-0000-0300-000030000000}"/>
            </a:ext>
          </a:extLst>
        </xdr:cNvPr>
        <xdr:cNvSpPr/>
      </xdr:nvSpPr>
      <xdr:spPr>
        <a:xfrm>
          <a:off x="3603600" y="3543120"/>
          <a:ext cx="3011760" cy="586800"/>
        </a:xfrm>
        <a:prstGeom prst="wedgeRoundRectCallout">
          <a:avLst>
            <a:gd name="adj1" fmla="val -4818"/>
            <a:gd name="adj2" fmla="val 87157"/>
            <a:gd name="adj3" fmla="val 16667"/>
          </a:avLst>
        </a:prstGeom>
        <a:solidFill>
          <a:schemeClr val="accent6">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0" strike="noStrike" spc="-1">
              <a:solidFill>
                <a:srgbClr val="FFFFFF"/>
              </a:solidFill>
              <a:latin typeface="Aptos Narrow"/>
            </a:rPr>
            <a:t>⑨補助対象額（総額）÷⑩利用総時間</a:t>
          </a:r>
          <a:endParaRPr lang="en-US" sz="1000" b="0" strike="noStrike" spc="-1">
            <a:latin typeface="Times New Roman"/>
          </a:endParaRPr>
        </a:p>
        <a:p>
          <a:pPr>
            <a:lnSpc>
              <a:spcPct val="100000"/>
            </a:lnSpc>
          </a:pPr>
          <a:r>
            <a:rPr lang="en-US" sz="1000" b="0" strike="noStrike" spc="-1">
              <a:solidFill>
                <a:srgbClr val="FFFFFF"/>
              </a:solidFill>
              <a:latin typeface="Aptos Narrow"/>
            </a:rPr>
            <a:t>日中上限額と比較し少額となったもの</a:t>
          </a:r>
          <a:endParaRPr lang="en-US" sz="1000" b="0" strike="noStrike" spc="-1">
            <a:latin typeface="Times New Roman"/>
          </a:endParaRPr>
        </a:p>
      </xdr:txBody>
    </xdr:sp>
    <xdr:clientData/>
  </xdr:twoCellAnchor>
  <xdr:twoCellAnchor>
    <xdr:from>
      <xdr:col>41</xdr:col>
      <xdr:colOff>216000</xdr:colOff>
      <xdr:row>44</xdr:row>
      <xdr:rowOff>101520</xdr:rowOff>
    </xdr:from>
    <xdr:to>
      <xdr:col>58</xdr:col>
      <xdr:colOff>196200</xdr:colOff>
      <xdr:row>47</xdr:row>
      <xdr:rowOff>100800</xdr:rowOff>
    </xdr:to>
    <xdr:sp macro="" textlink="">
      <xdr:nvSpPr>
        <xdr:cNvPr id="49" name="CustomShape 1">
          <a:extLst>
            <a:ext uri="{FF2B5EF4-FFF2-40B4-BE49-F238E27FC236}">
              <a16:creationId xmlns:a16="http://schemas.microsoft.com/office/drawing/2014/main" id="{00000000-0008-0000-0300-000031000000}"/>
            </a:ext>
          </a:extLst>
        </xdr:cNvPr>
        <xdr:cNvSpPr/>
      </xdr:nvSpPr>
      <xdr:spPr>
        <a:xfrm>
          <a:off x="11454840" y="5035320"/>
          <a:ext cx="4622040" cy="713520"/>
        </a:xfrm>
        <a:prstGeom prst="wedgeRoundRectCallout">
          <a:avLst>
            <a:gd name="adj1" fmla="val -152486"/>
            <a:gd name="adj2" fmla="val -82141"/>
            <a:gd name="adj3" fmla="val 16667"/>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分単位で切り捨てた時間を合計し、</a:t>
          </a:r>
          <a:endParaRPr lang="en-US" sz="1100" b="0" strike="noStrike" spc="-1">
            <a:latin typeface="Times New Roman"/>
          </a:endParaRPr>
        </a:p>
        <a:p>
          <a:pPr>
            <a:lnSpc>
              <a:spcPct val="100000"/>
            </a:lnSpc>
          </a:pPr>
          <a:r>
            <a:rPr lang="en-US" sz="1100" b="0" strike="noStrike" spc="-1">
              <a:solidFill>
                <a:srgbClr val="000000"/>
              </a:solidFill>
              <a:latin typeface="Aptos Narrow"/>
            </a:rPr>
            <a:t>１時間単位ごとに給付対象として加算</a:t>
          </a:r>
          <a:endParaRPr lang="en-US" sz="1100" b="0" strike="noStrike" spc="-1">
            <a:latin typeface="Times New Roman"/>
          </a:endParaRPr>
        </a:p>
      </xdr:txBody>
    </xdr:sp>
    <xdr:clientData/>
  </xdr:twoCellAnchor>
  <xdr:twoCellAnchor>
    <xdr:from>
      <xdr:col>11</xdr:col>
      <xdr:colOff>85680</xdr:colOff>
      <xdr:row>38</xdr:row>
      <xdr:rowOff>38160</xdr:rowOff>
    </xdr:from>
    <xdr:to>
      <xdr:col>24</xdr:col>
      <xdr:colOff>8640</xdr:colOff>
      <xdr:row>40</xdr:row>
      <xdr:rowOff>151920</xdr:rowOff>
    </xdr:to>
    <xdr:sp macro="" textlink="">
      <xdr:nvSpPr>
        <xdr:cNvPr id="50" name="CustomShape 1">
          <a:extLst>
            <a:ext uri="{FF2B5EF4-FFF2-40B4-BE49-F238E27FC236}">
              <a16:creationId xmlns:a16="http://schemas.microsoft.com/office/drawing/2014/main" id="{00000000-0008-0000-0300-000032000000}"/>
            </a:ext>
          </a:extLst>
        </xdr:cNvPr>
        <xdr:cNvSpPr/>
      </xdr:nvSpPr>
      <xdr:spPr>
        <a:xfrm>
          <a:off x="3089160" y="3543120"/>
          <a:ext cx="3516480" cy="590040"/>
        </a:xfrm>
        <a:prstGeom prst="wedgeRoundRectCallout">
          <a:avLst>
            <a:gd name="adj1" fmla="val 149639"/>
            <a:gd name="adj2" fmla="val 6625"/>
            <a:gd name="adj3" fmla="val 16667"/>
          </a:avLst>
        </a:prstGeom>
        <a:solidFill>
          <a:schemeClr val="accent6">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1" strike="noStrike" spc="-1">
              <a:solidFill>
                <a:srgbClr val="FF0000"/>
              </a:solidFill>
              <a:latin typeface="Aptos Narrow"/>
            </a:rPr>
            <a:t>⑨補助対象額（総額）（合計）</a:t>
          </a:r>
          <a:r>
            <a:rPr lang="en-US" sz="1000" b="0" strike="noStrike" spc="-1">
              <a:solidFill>
                <a:srgbClr val="000000"/>
              </a:solidFill>
              <a:latin typeface="Aptos Narrow"/>
            </a:rPr>
            <a:t>÷⑩利用総時間</a:t>
          </a:r>
          <a:endParaRPr lang="en-US" sz="1000" b="0" strike="noStrike" spc="-1">
            <a:latin typeface="Times New Roman"/>
          </a:endParaRPr>
        </a:p>
        <a:p>
          <a:pPr>
            <a:lnSpc>
              <a:spcPct val="100000"/>
            </a:lnSpc>
          </a:pPr>
          <a:r>
            <a:rPr lang="en-US" sz="1000" b="0" strike="noStrike" spc="-1">
              <a:solidFill>
                <a:srgbClr val="000000"/>
              </a:solidFill>
              <a:latin typeface="Aptos Narrow"/>
            </a:rPr>
            <a:t>日中上限額と比較し少額となったもの</a:t>
          </a:r>
          <a:endParaRPr lang="en-US" sz="1000" b="0" strike="noStrike" spc="-1">
            <a:latin typeface="Times New Roman"/>
          </a:endParaRPr>
        </a:p>
      </xdr:txBody>
    </xdr:sp>
    <xdr:clientData/>
  </xdr:twoCellAnchor>
  <xdr:twoCellAnchor>
    <xdr:from>
      <xdr:col>41</xdr:col>
      <xdr:colOff>219240</xdr:colOff>
      <xdr:row>44</xdr:row>
      <xdr:rowOff>104760</xdr:rowOff>
    </xdr:from>
    <xdr:to>
      <xdr:col>58</xdr:col>
      <xdr:colOff>199440</xdr:colOff>
      <xdr:row>47</xdr:row>
      <xdr:rowOff>104040</xdr:rowOff>
    </xdr:to>
    <xdr:sp macro="" textlink="">
      <xdr:nvSpPr>
        <xdr:cNvPr id="51" name="CustomShape 1">
          <a:extLst>
            <a:ext uri="{FF2B5EF4-FFF2-40B4-BE49-F238E27FC236}">
              <a16:creationId xmlns:a16="http://schemas.microsoft.com/office/drawing/2014/main" id="{00000000-0008-0000-0300-000033000000}"/>
            </a:ext>
          </a:extLst>
        </xdr:cNvPr>
        <xdr:cNvSpPr/>
      </xdr:nvSpPr>
      <xdr:spPr>
        <a:xfrm>
          <a:off x="11458080" y="5038560"/>
          <a:ext cx="4622040" cy="713520"/>
        </a:xfrm>
        <a:prstGeom prst="wedgeRoundRectCallout">
          <a:avLst>
            <a:gd name="adj1" fmla="val 65244"/>
            <a:gd name="adj2" fmla="val -207474"/>
            <a:gd name="adj3" fmla="val 16667"/>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分単位で切り捨てた時間を合計し、</a:t>
          </a:r>
          <a:endParaRPr lang="en-US" sz="1100" b="0" strike="noStrike" spc="-1">
            <a:latin typeface="Times New Roman"/>
          </a:endParaRPr>
        </a:p>
        <a:p>
          <a:pPr>
            <a:lnSpc>
              <a:spcPct val="100000"/>
            </a:lnSpc>
          </a:pPr>
          <a:r>
            <a:rPr lang="en-US" sz="1100" b="0" strike="noStrike" spc="-1">
              <a:solidFill>
                <a:srgbClr val="000000"/>
              </a:solidFill>
              <a:latin typeface="Aptos Narrow"/>
            </a:rPr>
            <a:t>１時間単位ごとに給付対象として加算</a:t>
          </a:r>
          <a:endParaRPr lang="en-US" sz="1100" b="0" strike="noStrike" spc="-1">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61</xdr:col>
      <xdr:colOff>0</xdr:colOff>
      <xdr:row>6</xdr:row>
      <xdr:rowOff>160560</xdr:rowOff>
    </xdr:from>
    <xdr:to>
      <xdr:col>61</xdr:col>
      <xdr:colOff>183960</xdr:colOff>
      <xdr:row>8</xdr:row>
      <xdr:rowOff>76320</xdr:rowOff>
    </xdr:to>
    <xdr:sp macro="" textlink="">
      <xdr:nvSpPr>
        <xdr:cNvPr id="52" name="CustomShape 1">
          <a:extLst>
            <a:ext uri="{FF2B5EF4-FFF2-40B4-BE49-F238E27FC236}">
              <a16:creationId xmlns:a16="http://schemas.microsoft.com/office/drawing/2014/main" id="{00000000-0008-0000-0400-000034000000}"/>
            </a:ext>
          </a:extLst>
        </xdr:cNvPr>
        <xdr:cNvSpPr/>
      </xdr:nvSpPr>
      <xdr:spPr>
        <a:xfrm>
          <a:off x="16699680" y="158904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185760</xdr:colOff>
      <xdr:row>0</xdr:row>
      <xdr:rowOff>0</xdr:rowOff>
    </xdr:from>
    <xdr:to>
      <xdr:col>6</xdr:col>
      <xdr:colOff>151560</xdr:colOff>
      <xdr:row>1</xdr:row>
      <xdr:rowOff>80640</xdr:rowOff>
    </xdr:to>
    <xdr:sp macro="" textlink="">
      <xdr:nvSpPr>
        <xdr:cNvPr id="53" name="CustomShape 1">
          <a:extLst>
            <a:ext uri="{FF2B5EF4-FFF2-40B4-BE49-F238E27FC236}">
              <a16:creationId xmlns:a16="http://schemas.microsoft.com/office/drawing/2014/main" id="{00000000-0008-0000-0400-000035000000}"/>
            </a:ext>
          </a:extLst>
        </xdr:cNvPr>
        <xdr:cNvSpPr/>
      </xdr:nvSpPr>
      <xdr:spPr>
        <a:xfrm>
          <a:off x="185760" y="0"/>
          <a:ext cx="1603800" cy="3186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800" b="1" strike="noStrike" spc="-1">
              <a:solidFill>
                <a:srgbClr val="000000"/>
              </a:solidFill>
              <a:latin typeface="游ゴシック"/>
              <a:ea typeface="游ゴシック"/>
            </a:rPr>
            <a:t>C_利用内訳表</a:t>
          </a:r>
          <a:endParaRPr lang="en-US" sz="1800" b="0" strike="noStrike" spc="-1">
            <a:latin typeface="Times New Roman"/>
          </a:endParaRPr>
        </a:p>
      </xdr:txBody>
    </xdr:sp>
    <xdr:clientData/>
  </xdr:twoCellAnchor>
  <xdr:twoCellAnchor>
    <xdr:from>
      <xdr:col>3</xdr:col>
      <xdr:colOff>189720</xdr:colOff>
      <xdr:row>73</xdr:row>
      <xdr:rowOff>0</xdr:rowOff>
    </xdr:from>
    <xdr:to>
      <xdr:col>5</xdr:col>
      <xdr:colOff>128520</xdr:colOff>
      <xdr:row>73</xdr:row>
      <xdr:rowOff>204480</xdr:rowOff>
    </xdr:to>
    <xdr:sp macro="" textlink="">
      <xdr:nvSpPr>
        <xdr:cNvPr id="54" name="CustomShape 1">
          <a:extLst>
            <a:ext uri="{FF2B5EF4-FFF2-40B4-BE49-F238E27FC236}">
              <a16:creationId xmlns:a16="http://schemas.microsoft.com/office/drawing/2014/main" id="{00000000-0008-0000-0400-000036000000}"/>
            </a:ext>
          </a:extLst>
        </xdr:cNvPr>
        <xdr:cNvSpPr/>
      </xdr:nvSpPr>
      <xdr:spPr>
        <a:xfrm>
          <a:off x="1008720" y="1183932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17</xdr:col>
      <xdr:colOff>22680</xdr:colOff>
      <xdr:row>72</xdr:row>
      <xdr:rowOff>190440</xdr:rowOff>
    </xdr:from>
    <xdr:to>
      <xdr:col>21</xdr:col>
      <xdr:colOff>91440</xdr:colOff>
      <xdr:row>73</xdr:row>
      <xdr:rowOff>156960</xdr:rowOff>
    </xdr:to>
    <xdr:sp macro="" textlink="">
      <xdr:nvSpPr>
        <xdr:cNvPr id="55" name="CustomShape 1">
          <a:extLst>
            <a:ext uri="{FF2B5EF4-FFF2-40B4-BE49-F238E27FC236}">
              <a16:creationId xmlns:a16="http://schemas.microsoft.com/office/drawing/2014/main" id="{00000000-0008-0000-0400-000037000000}"/>
            </a:ext>
          </a:extLst>
        </xdr:cNvPr>
        <xdr:cNvSpPr/>
      </xdr:nvSpPr>
      <xdr:spPr>
        <a:xfrm>
          <a:off x="4664520" y="1179180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(夜間/上限3,500円)</a:t>
          </a:r>
          <a:endParaRPr lang="en-US" sz="900" b="0" strike="noStrike" spc="-1">
            <a:latin typeface="Times New Roman"/>
          </a:endParaRPr>
        </a:p>
      </xdr:txBody>
    </xdr:sp>
    <xdr:clientData/>
  </xdr:twoCellAnchor>
  <xdr:twoCellAnchor>
    <xdr:from>
      <xdr:col>47</xdr:col>
      <xdr:colOff>213120</xdr:colOff>
      <xdr:row>72</xdr:row>
      <xdr:rowOff>205920</xdr:rowOff>
    </xdr:from>
    <xdr:to>
      <xdr:col>49</xdr:col>
      <xdr:colOff>151920</xdr:colOff>
      <xdr:row>73</xdr:row>
      <xdr:rowOff>172440</xdr:rowOff>
    </xdr:to>
    <xdr:sp macro="" textlink="">
      <xdr:nvSpPr>
        <xdr:cNvPr id="56" name="CustomShape 1">
          <a:extLst>
            <a:ext uri="{FF2B5EF4-FFF2-40B4-BE49-F238E27FC236}">
              <a16:creationId xmlns:a16="http://schemas.microsoft.com/office/drawing/2014/main" id="{00000000-0008-0000-0400-000038000000}"/>
            </a:ext>
          </a:extLst>
        </xdr:cNvPr>
        <xdr:cNvSpPr/>
      </xdr:nvSpPr>
      <xdr:spPr>
        <a:xfrm>
          <a:off x="13089960" y="1180728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(合計)</a:t>
          </a:r>
          <a:endParaRPr lang="en-US" sz="900" b="0" strike="noStrike" spc="-1">
            <a:latin typeface="Times New Roman"/>
          </a:endParaRPr>
        </a:p>
      </xdr:txBody>
    </xdr:sp>
    <xdr:clientData/>
  </xdr:twoCellAnchor>
  <xdr:twoCellAnchor>
    <xdr:from>
      <xdr:col>32</xdr:col>
      <xdr:colOff>228600</xdr:colOff>
      <xdr:row>41</xdr:row>
      <xdr:rowOff>206280</xdr:rowOff>
    </xdr:from>
    <xdr:to>
      <xdr:col>34</xdr:col>
      <xdr:colOff>167400</xdr:colOff>
      <xdr:row>42</xdr:row>
      <xdr:rowOff>172800</xdr:rowOff>
    </xdr:to>
    <xdr:sp macro="" textlink="">
      <xdr:nvSpPr>
        <xdr:cNvPr id="57" name="CustomShape 1">
          <a:extLst>
            <a:ext uri="{FF2B5EF4-FFF2-40B4-BE49-F238E27FC236}">
              <a16:creationId xmlns:a16="http://schemas.microsoft.com/office/drawing/2014/main" id="{00000000-0008-0000-0400-000039000000}"/>
            </a:ext>
          </a:extLst>
        </xdr:cNvPr>
        <xdr:cNvSpPr/>
      </xdr:nvSpPr>
      <xdr:spPr>
        <a:xfrm>
          <a:off x="9009720" y="442584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xdr:from>
      <xdr:col>32</xdr:col>
      <xdr:colOff>186480</xdr:colOff>
      <xdr:row>72</xdr:row>
      <xdr:rowOff>190440</xdr:rowOff>
    </xdr:from>
    <xdr:to>
      <xdr:col>34</xdr:col>
      <xdr:colOff>125280</xdr:colOff>
      <xdr:row>73</xdr:row>
      <xdr:rowOff>156960</xdr:rowOff>
    </xdr:to>
    <xdr:sp macro="" textlink="">
      <xdr:nvSpPr>
        <xdr:cNvPr id="58" name="CustomShape 1">
          <a:extLst>
            <a:ext uri="{FF2B5EF4-FFF2-40B4-BE49-F238E27FC236}">
              <a16:creationId xmlns:a16="http://schemas.microsoft.com/office/drawing/2014/main" id="{00000000-0008-0000-0400-00003A000000}"/>
            </a:ext>
          </a:extLst>
        </xdr:cNvPr>
        <xdr:cNvSpPr/>
      </xdr:nvSpPr>
      <xdr:spPr>
        <a:xfrm>
          <a:off x="8967600" y="117918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13</xdr:col>
      <xdr:colOff>7920</xdr:colOff>
      <xdr:row>73</xdr:row>
      <xdr:rowOff>35640</xdr:rowOff>
    </xdr:from>
    <xdr:to>
      <xdr:col>13</xdr:col>
      <xdr:colOff>196200</xdr:colOff>
      <xdr:row>74</xdr:row>
      <xdr:rowOff>13680</xdr:rowOff>
    </xdr:to>
    <xdr:sp macro="" textlink="">
      <xdr:nvSpPr>
        <xdr:cNvPr id="59" name="CustomShape 1">
          <a:extLst>
            <a:ext uri="{FF2B5EF4-FFF2-40B4-BE49-F238E27FC236}">
              <a16:creationId xmlns:a16="http://schemas.microsoft.com/office/drawing/2014/main" id="{00000000-0008-0000-0400-00003B000000}"/>
            </a:ext>
          </a:extLst>
        </xdr:cNvPr>
        <xdr:cNvSpPr/>
      </xdr:nvSpPr>
      <xdr:spPr>
        <a:xfrm>
          <a:off x="3557520" y="11874960"/>
          <a:ext cx="188280" cy="216360"/>
        </a:xfrm>
        <a:prstGeom prst="mathPlus">
          <a:avLst>
            <a:gd name="adj1" fmla="val 2352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29</xdr:col>
      <xdr:colOff>3240</xdr:colOff>
      <xdr:row>72</xdr:row>
      <xdr:rowOff>218880</xdr:rowOff>
    </xdr:from>
    <xdr:to>
      <xdr:col>30</xdr:col>
      <xdr:colOff>6120</xdr:colOff>
      <xdr:row>74</xdr:row>
      <xdr:rowOff>24840</xdr:rowOff>
    </xdr:to>
    <xdr:sp macro="" textlink="">
      <xdr:nvSpPr>
        <xdr:cNvPr id="60" name="CustomShape 1">
          <a:extLst>
            <a:ext uri="{FF2B5EF4-FFF2-40B4-BE49-F238E27FC236}">
              <a16:creationId xmlns:a16="http://schemas.microsoft.com/office/drawing/2014/main" id="{00000000-0008-0000-0400-00003C000000}"/>
            </a:ext>
          </a:extLst>
        </xdr:cNvPr>
        <xdr:cNvSpPr/>
      </xdr:nvSpPr>
      <xdr:spPr>
        <a:xfrm>
          <a:off x="7965360" y="11820240"/>
          <a:ext cx="275760" cy="282240"/>
        </a:xfrm>
        <a:prstGeom prst="mathEqual">
          <a:avLst>
            <a:gd name="adj1" fmla="val 23520"/>
            <a:gd name="adj2" fmla="val 1176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19</xdr:col>
      <xdr:colOff>145440</xdr:colOff>
      <xdr:row>0</xdr:row>
      <xdr:rowOff>74880</xdr:rowOff>
    </xdr:from>
    <xdr:to>
      <xdr:col>36</xdr:col>
      <xdr:colOff>176040</xdr:colOff>
      <xdr:row>1</xdr:row>
      <xdr:rowOff>199800</xdr:rowOff>
    </xdr:to>
    <xdr:sp macro="" textlink="">
      <xdr:nvSpPr>
        <xdr:cNvPr id="61" name="CustomShape 1">
          <a:extLst>
            <a:ext uri="{FF2B5EF4-FFF2-40B4-BE49-F238E27FC236}">
              <a16:creationId xmlns:a16="http://schemas.microsoft.com/office/drawing/2014/main" id="{00000000-0008-0000-0400-00003D000000}"/>
            </a:ext>
          </a:extLst>
        </xdr:cNvPr>
        <xdr:cNvSpPr/>
      </xdr:nvSpPr>
      <xdr:spPr>
        <a:xfrm>
          <a:off x="5376960" y="7488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※別紙「記入例、計算方法」を必ずご確認の上ご申請ください</a:t>
          </a:r>
          <a:endParaRPr lang="en-US" sz="1050" b="0" strike="noStrike" spc="-1">
            <a:latin typeface="Times New Roman"/>
          </a:endParaRPr>
        </a:p>
        <a:p>
          <a:pPr>
            <a:lnSpc>
              <a:spcPct val="100000"/>
            </a:lnSpc>
          </a:pPr>
          <a:endParaRPr lang="en-US" sz="1050" b="0" strike="noStrike" spc="-1">
            <a:latin typeface="Times New Roman"/>
          </a:endParaRPr>
        </a:p>
      </xdr:txBody>
    </xdr:sp>
    <xdr:clientData/>
  </xdr:twoCellAnchor>
  <xdr:twoCellAnchor>
    <xdr:from>
      <xdr:col>1</xdr:col>
      <xdr:colOff>2160</xdr:colOff>
      <xdr:row>3</xdr:row>
      <xdr:rowOff>129960</xdr:rowOff>
    </xdr:from>
    <xdr:to>
      <xdr:col>12</xdr:col>
      <xdr:colOff>131040</xdr:colOff>
      <xdr:row>4</xdr:row>
      <xdr:rowOff>159840</xdr:rowOff>
    </xdr:to>
    <xdr:sp macro="" textlink="">
      <xdr:nvSpPr>
        <xdr:cNvPr id="62" name="CustomShape 1">
          <a:extLst>
            <a:ext uri="{FF2B5EF4-FFF2-40B4-BE49-F238E27FC236}">
              <a16:creationId xmlns:a16="http://schemas.microsoft.com/office/drawing/2014/main" id="{00000000-0008-0000-0400-00003E000000}"/>
            </a:ext>
          </a:extLst>
        </xdr:cNvPr>
        <xdr:cNvSpPr/>
      </xdr:nvSpPr>
      <xdr:spPr>
        <a:xfrm>
          <a:off x="275040" y="844200"/>
          <a:ext cx="3132360" cy="2678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Aptos Narrow"/>
            </a:rPr>
            <a:t>＜１．日中</a:t>
          </a:r>
          <a:r>
            <a:rPr lang="en-US" sz="1400" b="1" strike="noStrike" spc="-1">
              <a:solidFill>
                <a:srgbClr val="FF0000"/>
              </a:solidFill>
              <a:latin typeface="Aptos Narrow"/>
            </a:rPr>
            <a:t>（7時～22時まで）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1</xdr:col>
      <xdr:colOff>17640</xdr:colOff>
      <xdr:row>44</xdr:row>
      <xdr:rowOff>123840</xdr:rowOff>
    </xdr:from>
    <xdr:to>
      <xdr:col>13</xdr:col>
      <xdr:colOff>52920</xdr:colOff>
      <xdr:row>45</xdr:row>
      <xdr:rowOff>172800</xdr:rowOff>
    </xdr:to>
    <xdr:sp macro="" textlink="">
      <xdr:nvSpPr>
        <xdr:cNvPr id="63" name="CustomShape 1">
          <a:extLst>
            <a:ext uri="{FF2B5EF4-FFF2-40B4-BE49-F238E27FC236}">
              <a16:creationId xmlns:a16="http://schemas.microsoft.com/office/drawing/2014/main" id="{00000000-0008-0000-0400-00003F000000}"/>
            </a:ext>
          </a:extLst>
        </xdr:cNvPr>
        <xdr:cNvSpPr/>
      </xdr:nvSpPr>
      <xdr:spPr>
        <a:xfrm>
          <a:off x="290520" y="5057640"/>
          <a:ext cx="3312000" cy="28692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Times New Roman"/>
            </a:rPr>
            <a:t>＜2．</a:t>
          </a:r>
          <a:r>
            <a:rPr lang="en-US" sz="1400" b="1" strike="noStrike" spc="-1">
              <a:solidFill>
                <a:srgbClr val="000000"/>
              </a:solidFill>
              <a:latin typeface="Aptos Narrow"/>
            </a:rPr>
            <a:t>夜間</a:t>
          </a:r>
          <a:r>
            <a:rPr lang="en-US" sz="1400" b="1" strike="noStrike" spc="-1">
              <a:solidFill>
                <a:srgbClr val="FF0000"/>
              </a:solidFill>
              <a:latin typeface="Aptos Narrow"/>
            </a:rPr>
            <a:t>（22時～翌7時まで）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61</xdr:col>
      <xdr:colOff>0</xdr:colOff>
      <xdr:row>47</xdr:row>
      <xdr:rowOff>160560</xdr:rowOff>
    </xdr:from>
    <xdr:to>
      <xdr:col>61</xdr:col>
      <xdr:colOff>183960</xdr:colOff>
      <xdr:row>49</xdr:row>
      <xdr:rowOff>76320</xdr:rowOff>
    </xdr:to>
    <xdr:sp macro="" textlink="">
      <xdr:nvSpPr>
        <xdr:cNvPr id="64" name="CustomShape 1">
          <a:extLst>
            <a:ext uri="{FF2B5EF4-FFF2-40B4-BE49-F238E27FC236}">
              <a16:creationId xmlns:a16="http://schemas.microsoft.com/office/drawing/2014/main" id="{00000000-0008-0000-0400-000040000000}"/>
            </a:ext>
          </a:extLst>
        </xdr:cNvPr>
        <xdr:cNvSpPr/>
      </xdr:nvSpPr>
      <xdr:spPr>
        <a:xfrm>
          <a:off x="16699680" y="580860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50040</xdr:colOff>
      <xdr:row>1</xdr:row>
      <xdr:rowOff>149400</xdr:rowOff>
    </xdr:from>
    <xdr:to>
      <xdr:col>17</xdr:col>
      <xdr:colOff>80640</xdr:colOff>
      <xdr:row>3</xdr:row>
      <xdr:rowOff>36000</xdr:rowOff>
    </xdr:to>
    <xdr:sp macro="" textlink="">
      <xdr:nvSpPr>
        <xdr:cNvPr id="65" name="CustomShape 1">
          <a:extLst>
            <a:ext uri="{FF2B5EF4-FFF2-40B4-BE49-F238E27FC236}">
              <a16:creationId xmlns:a16="http://schemas.microsoft.com/office/drawing/2014/main" id="{00000000-0008-0000-0400-000041000000}"/>
            </a:ext>
          </a:extLst>
        </xdr:cNvPr>
        <xdr:cNvSpPr/>
      </xdr:nvSpPr>
      <xdr:spPr>
        <a:xfrm>
          <a:off x="50040" y="38736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①～⑧の黄色セルに入力すると、⑨～⑯の白いセルは自動計算されます。</a:t>
          </a:r>
          <a:endParaRPr lang="en-US" sz="1050" b="0" strike="noStrike" spc="-1">
            <a:latin typeface="Times New Roman"/>
          </a:endParaRPr>
        </a:p>
      </xdr:txBody>
    </xdr:sp>
    <xdr:clientData/>
  </xdr:twoCellAnchor>
  <xdr:twoCellAnchor>
    <xdr:from>
      <xdr:col>36</xdr:col>
      <xdr:colOff>228600</xdr:colOff>
      <xdr:row>0</xdr:row>
      <xdr:rowOff>0</xdr:rowOff>
    </xdr:from>
    <xdr:to>
      <xdr:col>56</xdr:col>
      <xdr:colOff>150120</xdr:colOff>
      <xdr:row>4</xdr:row>
      <xdr:rowOff>189720</xdr:rowOff>
    </xdr:to>
    <xdr:sp macro="" textlink="">
      <xdr:nvSpPr>
        <xdr:cNvPr id="66" name="CustomShape 1">
          <a:extLst>
            <a:ext uri="{FF2B5EF4-FFF2-40B4-BE49-F238E27FC236}">
              <a16:creationId xmlns:a16="http://schemas.microsoft.com/office/drawing/2014/main" id="{00000000-0008-0000-0400-000042000000}"/>
            </a:ext>
          </a:extLst>
        </xdr:cNvPr>
        <xdr:cNvSpPr/>
      </xdr:nvSpPr>
      <xdr:spPr>
        <a:xfrm>
          <a:off x="10101960" y="0"/>
          <a:ext cx="5382720" cy="1141920"/>
        </a:xfrm>
        <a:prstGeom prst="wedgeRoundRectCallout">
          <a:avLst>
            <a:gd name="adj1" fmla="val 34709"/>
            <a:gd name="adj2" fmla="val 63533"/>
            <a:gd name="adj3" fmla="val 16667"/>
          </a:avLst>
        </a:prstGeom>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★利用日ごと、</a:t>
          </a:r>
          <a:r>
            <a:rPr lang="en-US" sz="1100" b="1" strike="noStrike" spc="-1">
              <a:solidFill>
                <a:srgbClr val="F2CFEE"/>
              </a:solidFill>
              <a:latin typeface="Aptos Narrow"/>
            </a:rPr>
            <a:t>分単位で計算</a:t>
          </a:r>
          <a:endParaRPr lang="en-US" sz="1100" b="0" strike="noStrike" spc="-1">
            <a:latin typeface="Times New Roman"/>
          </a:endParaRPr>
        </a:p>
        <a:p>
          <a:pPr>
            <a:lnSpc>
              <a:spcPct val="100000"/>
            </a:lnSpc>
          </a:pPr>
          <a:r>
            <a:rPr lang="en-US" sz="1100" b="0" strike="noStrike" spc="-1">
              <a:solidFill>
                <a:srgbClr val="FFFFFF"/>
              </a:solidFill>
              <a:latin typeface="Aptos Narrow"/>
            </a:rPr>
            <a:t>計算結果を比較し、少額となったものを⑮補助金申請決定額とする</a:t>
          </a:r>
          <a:endParaRPr lang="en-US" sz="1100" b="0" strike="noStrike" spc="-1">
            <a:latin typeface="Times New Roman"/>
          </a:endParaRPr>
        </a:p>
        <a:p>
          <a:pPr>
            <a:lnSpc>
              <a:spcPct val="100000"/>
            </a:lnSpc>
          </a:pPr>
          <a:r>
            <a:rPr lang="en-US" sz="1100" b="0" strike="noStrike" spc="-1">
              <a:solidFill>
                <a:srgbClr val="FFFFFF"/>
              </a:solidFill>
              <a:latin typeface="Aptos Narrow"/>
            </a:rPr>
            <a:t>⑬補助対象額=⑪時間当たり単価×</a:t>
          </a:r>
          <a:r>
            <a:rPr lang="en-US" sz="1100" b="1" strike="noStrike" spc="-1">
              <a:solidFill>
                <a:srgbClr val="F2CFEE"/>
              </a:solidFill>
              <a:latin typeface="Aptos Narrow"/>
            </a:rPr>
            <a:t>⑩利用総時間</a:t>
          </a:r>
          <a:endParaRPr lang="en-US" sz="1100" b="0" strike="noStrike" spc="-1">
            <a:latin typeface="Times New Roman"/>
          </a:endParaRPr>
        </a:p>
        <a:p>
          <a:pPr>
            <a:lnSpc>
              <a:spcPct val="100000"/>
            </a:lnSpc>
          </a:pPr>
          <a:r>
            <a:rPr lang="en-US" sz="1100" b="0" strike="noStrike" spc="-1">
              <a:solidFill>
                <a:srgbClr val="FFFFFF"/>
              </a:solidFill>
              <a:latin typeface="Aptos Narrow"/>
            </a:rPr>
            <a:t>⑭補助上限額=2,500×</a:t>
          </a:r>
          <a:r>
            <a:rPr lang="en-US" sz="1100" b="1" strike="noStrike" spc="-1">
              <a:solidFill>
                <a:srgbClr val="F2CFEE"/>
              </a:solidFill>
              <a:latin typeface="Aptos Narrow"/>
            </a:rPr>
            <a:t>⑩利用総時間</a:t>
          </a:r>
          <a:endParaRPr lang="en-US" sz="1100" b="0" strike="noStrike" spc="-1">
            <a:latin typeface="Times New Roman"/>
          </a:endParaRPr>
        </a:p>
        <a:p>
          <a:pPr>
            <a:lnSpc>
              <a:spcPct val="100000"/>
            </a:lnSpc>
          </a:pPr>
          <a:endParaRPr lang="en-US" sz="1100" b="0" strike="noStrike" spc="-1">
            <a:latin typeface="Times New Roman"/>
          </a:endParaRPr>
        </a:p>
      </xdr:txBody>
    </xdr:sp>
    <xdr:clientData/>
  </xdr:twoCellAnchor>
  <xdr:twoCellAnchor>
    <xdr:from>
      <xdr:col>48</xdr:col>
      <xdr:colOff>95400</xdr:colOff>
      <xdr:row>41</xdr:row>
      <xdr:rowOff>76320</xdr:rowOff>
    </xdr:from>
    <xdr:to>
      <xdr:col>56</xdr:col>
      <xdr:colOff>177120</xdr:colOff>
      <xdr:row>43</xdr:row>
      <xdr:rowOff>66240</xdr:rowOff>
    </xdr:to>
    <xdr:sp macro="" textlink="">
      <xdr:nvSpPr>
        <xdr:cNvPr id="67" name="CustomShape 1">
          <a:extLst>
            <a:ext uri="{FF2B5EF4-FFF2-40B4-BE49-F238E27FC236}">
              <a16:creationId xmlns:a16="http://schemas.microsoft.com/office/drawing/2014/main" id="{00000000-0008-0000-0400-000043000000}"/>
            </a:ext>
          </a:extLst>
        </xdr:cNvPr>
        <xdr:cNvSpPr/>
      </xdr:nvSpPr>
      <xdr:spPr>
        <a:xfrm>
          <a:off x="13245480" y="4295880"/>
          <a:ext cx="2266200" cy="465840"/>
        </a:xfrm>
        <a:prstGeom prst="wedgeRoundRectCallout">
          <a:avLst>
            <a:gd name="adj1" fmla="val -129562"/>
            <a:gd name="adj2" fmla="val 18917"/>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48</xdr:col>
      <xdr:colOff>95400</xdr:colOff>
      <xdr:row>41</xdr:row>
      <xdr:rowOff>76320</xdr:rowOff>
    </xdr:from>
    <xdr:to>
      <xdr:col>56</xdr:col>
      <xdr:colOff>177120</xdr:colOff>
      <xdr:row>43</xdr:row>
      <xdr:rowOff>66240</xdr:rowOff>
    </xdr:to>
    <xdr:sp macro="" textlink="">
      <xdr:nvSpPr>
        <xdr:cNvPr id="68" name="CustomShape 1">
          <a:extLst>
            <a:ext uri="{FF2B5EF4-FFF2-40B4-BE49-F238E27FC236}">
              <a16:creationId xmlns:a16="http://schemas.microsoft.com/office/drawing/2014/main" id="{00000000-0008-0000-0400-000044000000}"/>
            </a:ext>
          </a:extLst>
        </xdr:cNvPr>
        <xdr:cNvSpPr/>
      </xdr:nvSpPr>
      <xdr:spPr>
        <a:xfrm>
          <a:off x="13245480" y="4295880"/>
          <a:ext cx="2266200" cy="465840"/>
        </a:xfrm>
        <a:prstGeom prst="wedgeRoundRectCallout">
          <a:avLst>
            <a:gd name="adj1" fmla="val 54464"/>
            <a:gd name="adj2" fmla="val -138226"/>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25</xdr:col>
      <xdr:colOff>0</xdr:colOff>
      <xdr:row>14</xdr:row>
      <xdr:rowOff>152280</xdr:rowOff>
    </xdr:from>
    <xdr:to>
      <xdr:col>34</xdr:col>
      <xdr:colOff>199440</xdr:colOff>
      <xdr:row>40</xdr:row>
      <xdr:rowOff>158040</xdr:rowOff>
    </xdr:to>
    <xdr:sp macro="" textlink="">
      <xdr:nvSpPr>
        <xdr:cNvPr id="69" name="CustomShape 1">
          <a:extLst>
            <a:ext uri="{FF2B5EF4-FFF2-40B4-BE49-F238E27FC236}">
              <a16:creationId xmlns:a16="http://schemas.microsoft.com/office/drawing/2014/main" id="{00000000-0008-0000-0400-000045000000}"/>
            </a:ext>
          </a:extLst>
        </xdr:cNvPr>
        <xdr:cNvSpPr/>
      </xdr:nvSpPr>
      <xdr:spPr>
        <a:xfrm>
          <a:off x="6869880" y="3428640"/>
          <a:ext cx="2656800" cy="710640"/>
        </a:xfrm>
        <a:prstGeom prst="wedgeRoundRectCallout">
          <a:avLst>
            <a:gd name="adj1" fmla="val 97053"/>
            <a:gd name="adj2" fmla="val 12198"/>
            <a:gd name="adj3" fmla="val 16667"/>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時間単位として取り扱うため</a:t>
          </a:r>
          <a:endParaRPr lang="en-US" sz="1100" b="0" strike="noStrike" spc="-1">
            <a:latin typeface="Times New Roman"/>
          </a:endParaRPr>
        </a:p>
        <a:p>
          <a:pPr>
            <a:lnSpc>
              <a:spcPct val="100000"/>
            </a:lnSpc>
          </a:pPr>
          <a:r>
            <a:rPr lang="en-US" sz="1100" b="0" strike="noStrike" spc="-1">
              <a:solidFill>
                <a:srgbClr val="000000"/>
              </a:solidFill>
              <a:latin typeface="Aptos Narrow"/>
            </a:rPr>
            <a:t>端数繰り上げ</a:t>
          </a:r>
          <a:endParaRPr lang="en-US" sz="1100" b="0" strike="noStrike" spc="-1">
            <a:latin typeface="Times New Roman"/>
          </a:endParaRPr>
        </a:p>
      </xdr:txBody>
    </xdr:sp>
    <xdr:clientData/>
  </xdr:twoCellAnchor>
  <xdr:twoCellAnchor>
    <xdr:from>
      <xdr:col>25</xdr:col>
      <xdr:colOff>0</xdr:colOff>
      <xdr:row>14</xdr:row>
      <xdr:rowOff>152280</xdr:rowOff>
    </xdr:from>
    <xdr:to>
      <xdr:col>34</xdr:col>
      <xdr:colOff>199440</xdr:colOff>
      <xdr:row>40</xdr:row>
      <xdr:rowOff>158040</xdr:rowOff>
    </xdr:to>
    <xdr:sp macro="" textlink="">
      <xdr:nvSpPr>
        <xdr:cNvPr id="70" name="CustomShape 1">
          <a:extLst>
            <a:ext uri="{FF2B5EF4-FFF2-40B4-BE49-F238E27FC236}">
              <a16:creationId xmlns:a16="http://schemas.microsoft.com/office/drawing/2014/main" id="{00000000-0008-0000-0400-000046000000}"/>
            </a:ext>
          </a:extLst>
        </xdr:cNvPr>
        <xdr:cNvSpPr/>
      </xdr:nvSpPr>
      <xdr:spPr>
        <a:xfrm>
          <a:off x="6869880" y="3428640"/>
          <a:ext cx="2656800" cy="710640"/>
        </a:xfrm>
        <a:prstGeom prst="wedgeRoundRectCallout">
          <a:avLst>
            <a:gd name="adj1" fmla="val 38850"/>
            <a:gd name="adj2" fmla="val 96151"/>
            <a:gd name="adj3" fmla="val 16667"/>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時間単位として取り扱うため</a:t>
          </a:r>
          <a:endParaRPr lang="en-US" sz="1100" b="0" strike="noStrike" spc="-1">
            <a:latin typeface="Times New Roman"/>
          </a:endParaRPr>
        </a:p>
        <a:p>
          <a:pPr>
            <a:lnSpc>
              <a:spcPct val="100000"/>
            </a:lnSpc>
          </a:pPr>
          <a:r>
            <a:rPr lang="en-US" sz="1100" b="0" strike="noStrike" spc="-1">
              <a:solidFill>
                <a:srgbClr val="000000"/>
              </a:solidFill>
              <a:latin typeface="Aptos Narrow"/>
            </a:rPr>
            <a:t>端数</a:t>
          </a:r>
          <a:r>
            <a:rPr lang="en-US" sz="1100" b="1" strike="noStrike" spc="-1">
              <a:solidFill>
                <a:srgbClr val="FF0000"/>
              </a:solidFill>
              <a:latin typeface="Aptos Narrow"/>
            </a:rPr>
            <a:t>繰り上げ</a:t>
          </a:r>
          <a:endParaRPr lang="en-US" sz="1100" b="0" strike="noStrike" spc="-1">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61</xdr:col>
      <xdr:colOff>0</xdr:colOff>
      <xdr:row>6</xdr:row>
      <xdr:rowOff>160560</xdr:rowOff>
    </xdr:from>
    <xdr:to>
      <xdr:col>61</xdr:col>
      <xdr:colOff>183960</xdr:colOff>
      <xdr:row>8</xdr:row>
      <xdr:rowOff>76320</xdr:rowOff>
    </xdr:to>
    <xdr:sp macro="" textlink="">
      <xdr:nvSpPr>
        <xdr:cNvPr id="71" name="CustomShape 1">
          <a:extLst>
            <a:ext uri="{FF2B5EF4-FFF2-40B4-BE49-F238E27FC236}">
              <a16:creationId xmlns:a16="http://schemas.microsoft.com/office/drawing/2014/main" id="{00000000-0008-0000-0500-000047000000}"/>
            </a:ext>
          </a:extLst>
        </xdr:cNvPr>
        <xdr:cNvSpPr/>
      </xdr:nvSpPr>
      <xdr:spPr>
        <a:xfrm>
          <a:off x="16699680" y="158904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188640</xdr:colOff>
      <xdr:row>0</xdr:row>
      <xdr:rowOff>0</xdr:rowOff>
    </xdr:from>
    <xdr:to>
      <xdr:col>6</xdr:col>
      <xdr:colOff>161640</xdr:colOff>
      <xdr:row>1</xdr:row>
      <xdr:rowOff>80640</xdr:rowOff>
    </xdr:to>
    <xdr:sp macro="" textlink="">
      <xdr:nvSpPr>
        <xdr:cNvPr id="72" name="CustomShape 1">
          <a:extLst>
            <a:ext uri="{FF2B5EF4-FFF2-40B4-BE49-F238E27FC236}">
              <a16:creationId xmlns:a16="http://schemas.microsoft.com/office/drawing/2014/main" id="{00000000-0008-0000-0500-000048000000}"/>
            </a:ext>
          </a:extLst>
        </xdr:cNvPr>
        <xdr:cNvSpPr/>
      </xdr:nvSpPr>
      <xdr:spPr>
        <a:xfrm>
          <a:off x="188640" y="0"/>
          <a:ext cx="1611000" cy="3186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800" b="1" strike="noStrike" spc="-1">
              <a:solidFill>
                <a:srgbClr val="000000"/>
              </a:solidFill>
              <a:latin typeface="游ゴシック"/>
              <a:ea typeface="游ゴシック"/>
            </a:rPr>
            <a:t>D_利用内訳表</a:t>
          </a:r>
          <a:endParaRPr lang="en-US" sz="1800" b="0" strike="noStrike" spc="-1">
            <a:latin typeface="Times New Roman"/>
          </a:endParaRPr>
        </a:p>
      </xdr:txBody>
    </xdr:sp>
    <xdr:clientData/>
  </xdr:twoCellAnchor>
  <xdr:twoCellAnchor>
    <xdr:from>
      <xdr:col>3</xdr:col>
      <xdr:colOff>189720</xdr:colOff>
      <xdr:row>73</xdr:row>
      <xdr:rowOff>0</xdr:rowOff>
    </xdr:from>
    <xdr:to>
      <xdr:col>5</xdr:col>
      <xdr:colOff>128520</xdr:colOff>
      <xdr:row>73</xdr:row>
      <xdr:rowOff>204480</xdr:rowOff>
    </xdr:to>
    <xdr:sp macro="" textlink="">
      <xdr:nvSpPr>
        <xdr:cNvPr id="73" name="CustomShape 1">
          <a:extLst>
            <a:ext uri="{FF2B5EF4-FFF2-40B4-BE49-F238E27FC236}">
              <a16:creationId xmlns:a16="http://schemas.microsoft.com/office/drawing/2014/main" id="{00000000-0008-0000-0500-000049000000}"/>
            </a:ext>
          </a:extLst>
        </xdr:cNvPr>
        <xdr:cNvSpPr/>
      </xdr:nvSpPr>
      <xdr:spPr>
        <a:xfrm>
          <a:off x="1008720" y="1183932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17</xdr:col>
      <xdr:colOff>22680</xdr:colOff>
      <xdr:row>72</xdr:row>
      <xdr:rowOff>190440</xdr:rowOff>
    </xdr:from>
    <xdr:to>
      <xdr:col>21</xdr:col>
      <xdr:colOff>91440</xdr:colOff>
      <xdr:row>73</xdr:row>
      <xdr:rowOff>156960</xdr:rowOff>
    </xdr:to>
    <xdr:sp macro="" textlink="">
      <xdr:nvSpPr>
        <xdr:cNvPr id="74" name="CustomShape 1">
          <a:extLst>
            <a:ext uri="{FF2B5EF4-FFF2-40B4-BE49-F238E27FC236}">
              <a16:creationId xmlns:a16="http://schemas.microsoft.com/office/drawing/2014/main" id="{00000000-0008-0000-0500-00004A000000}"/>
            </a:ext>
          </a:extLst>
        </xdr:cNvPr>
        <xdr:cNvSpPr/>
      </xdr:nvSpPr>
      <xdr:spPr>
        <a:xfrm>
          <a:off x="4664520" y="1179180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(夜間/上限3,500円)</a:t>
          </a:r>
          <a:endParaRPr lang="en-US" sz="900" b="0" strike="noStrike" spc="-1">
            <a:latin typeface="Times New Roman"/>
          </a:endParaRPr>
        </a:p>
      </xdr:txBody>
    </xdr:sp>
    <xdr:clientData/>
  </xdr:twoCellAnchor>
  <xdr:twoCellAnchor>
    <xdr:from>
      <xdr:col>47</xdr:col>
      <xdr:colOff>213120</xdr:colOff>
      <xdr:row>72</xdr:row>
      <xdr:rowOff>205920</xdr:rowOff>
    </xdr:from>
    <xdr:to>
      <xdr:col>49</xdr:col>
      <xdr:colOff>151920</xdr:colOff>
      <xdr:row>73</xdr:row>
      <xdr:rowOff>172440</xdr:rowOff>
    </xdr:to>
    <xdr:sp macro="" textlink="">
      <xdr:nvSpPr>
        <xdr:cNvPr id="75" name="CustomShape 1">
          <a:extLst>
            <a:ext uri="{FF2B5EF4-FFF2-40B4-BE49-F238E27FC236}">
              <a16:creationId xmlns:a16="http://schemas.microsoft.com/office/drawing/2014/main" id="{00000000-0008-0000-0500-00004B000000}"/>
            </a:ext>
          </a:extLst>
        </xdr:cNvPr>
        <xdr:cNvSpPr/>
      </xdr:nvSpPr>
      <xdr:spPr>
        <a:xfrm>
          <a:off x="13089960" y="1180728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(合計)</a:t>
          </a:r>
          <a:endParaRPr lang="en-US" sz="900" b="0" strike="noStrike" spc="-1">
            <a:latin typeface="Times New Roman"/>
          </a:endParaRPr>
        </a:p>
      </xdr:txBody>
    </xdr:sp>
    <xdr:clientData/>
  </xdr:twoCellAnchor>
  <xdr:twoCellAnchor>
    <xdr:from>
      <xdr:col>32</xdr:col>
      <xdr:colOff>228600</xdr:colOff>
      <xdr:row>41</xdr:row>
      <xdr:rowOff>206280</xdr:rowOff>
    </xdr:from>
    <xdr:to>
      <xdr:col>34</xdr:col>
      <xdr:colOff>167400</xdr:colOff>
      <xdr:row>42</xdr:row>
      <xdr:rowOff>172800</xdr:rowOff>
    </xdr:to>
    <xdr:sp macro="" textlink="">
      <xdr:nvSpPr>
        <xdr:cNvPr id="76" name="CustomShape 1">
          <a:extLst>
            <a:ext uri="{FF2B5EF4-FFF2-40B4-BE49-F238E27FC236}">
              <a16:creationId xmlns:a16="http://schemas.microsoft.com/office/drawing/2014/main" id="{00000000-0008-0000-0500-00004C000000}"/>
            </a:ext>
          </a:extLst>
        </xdr:cNvPr>
        <xdr:cNvSpPr/>
      </xdr:nvSpPr>
      <xdr:spPr>
        <a:xfrm>
          <a:off x="9009720" y="442584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xdr:from>
      <xdr:col>32</xdr:col>
      <xdr:colOff>186480</xdr:colOff>
      <xdr:row>72</xdr:row>
      <xdr:rowOff>190440</xdr:rowOff>
    </xdr:from>
    <xdr:to>
      <xdr:col>34</xdr:col>
      <xdr:colOff>125280</xdr:colOff>
      <xdr:row>73</xdr:row>
      <xdr:rowOff>156960</xdr:rowOff>
    </xdr:to>
    <xdr:sp macro="" textlink="">
      <xdr:nvSpPr>
        <xdr:cNvPr id="77" name="CustomShape 1">
          <a:extLst>
            <a:ext uri="{FF2B5EF4-FFF2-40B4-BE49-F238E27FC236}">
              <a16:creationId xmlns:a16="http://schemas.microsoft.com/office/drawing/2014/main" id="{00000000-0008-0000-0500-00004D000000}"/>
            </a:ext>
          </a:extLst>
        </xdr:cNvPr>
        <xdr:cNvSpPr/>
      </xdr:nvSpPr>
      <xdr:spPr>
        <a:xfrm>
          <a:off x="8967600" y="117918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13</xdr:col>
      <xdr:colOff>7920</xdr:colOff>
      <xdr:row>73</xdr:row>
      <xdr:rowOff>35640</xdr:rowOff>
    </xdr:from>
    <xdr:to>
      <xdr:col>13</xdr:col>
      <xdr:colOff>196200</xdr:colOff>
      <xdr:row>74</xdr:row>
      <xdr:rowOff>13680</xdr:rowOff>
    </xdr:to>
    <xdr:sp macro="" textlink="">
      <xdr:nvSpPr>
        <xdr:cNvPr id="78" name="CustomShape 1">
          <a:extLst>
            <a:ext uri="{FF2B5EF4-FFF2-40B4-BE49-F238E27FC236}">
              <a16:creationId xmlns:a16="http://schemas.microsoft.com/office/drawing/2014/main" id="{00000000-0008-0000-0500-00004E000000}"/>
            </a:ext>
          </a:extLst>
        </xdr:cNvPr>
        <xdr:cNvSpPr/>
      </xdr:nvSpPr>
      <xdr:spPr>
        <a:xfrm>
          <a:off x="3557520" y="11874960"/>
          <a:ext cx="188280" cy="216360"/>
        </a:xfrm>
        <a:prstGeom prst="mathPlus">
          <a:avLst>
            <a:gd name="adj1" fmla="val 2352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29</xdr:col>
      <xdr:colOff>3240</xdr:colOff>
      <xdr:row>72</xdr:row>
      <xdr:rowOff>218880</xdr:rowOff>
    </xdr:from>
    <xdr:to>
      <xdr:col>30</xdr:col>
      <xdr:colOff>6120</xdr:colOff>
      <xdr:row>74</xdr:row>
      <xdr:rowOff>24840</xdr:rowOff>
    </xdr:to>
    <xdr:sp macro="" textlink="">
      <xdr:nvSpPr>
        <xdr:cNvPr id="79" name="CustomShape 1">
          <a:extLst>
            <a:ext uri="{FF2B5EF4-FFF2-40B4-BE49-F238E27FC236}">
              <a16:creationId xmlns:a16="http://schemas.microsoft.com/office/drawing/2014/main" id="{00000000-0008-0000-0500-00004F000000}"/>
            </a:ext>
          </a:extLst>
        </xdr:cNvPr>
        <xdr:cNvSpPr/>
      </xdr:nvSpPr>
      <xdr:spPr>
        <a:xfrm>
          <a:off x="7965360" y="11820240"/>
          <a:ext cx="275760" cy="282240"/>
        </a:xfrm>
        <a:prstGeom prst="mathEqual">
          <a:avLst>
            <a:gd name="adj1" fmla="val 23520"/>
            <a:gd name="adj2" fmla="val 1176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19</xdr:col>
      <xdr:colOff>145440</xdr:colOff>
      <xdr:row>0</xdr:row>
      <xdr:rowOff>74880</xdr:rowOff>
    </xdr:from>
    <xdr:to>
      <xdr:col>36</xdr:col>
      <xdr:colOff>176040</xdr:colOff>
      <xdr:row>1</xdr:row>
      <xdr:rowOff>199800</xdr:rowOff>
    </xdr:to>
    <xdr:sp macro="" textlink="">
      <xdr:nvSpPr>
        <xdr:cNvPr id="80" name="CustomShape 1">
          <a:extLst>
            <a:ext uri="{FF2B5EF4-FFF2-40B4-BE49-F238E27FC236}">
              <a16:creationId xmlns:a16="http://schemas.microsoft.com/office/drawing/2014/main" id="{00000000-0008-0000-0500-000050000000}"/>
            </a:ext>
          </a:extLst>
        </xdr:cNvPr>
        <xdr:cNvSpPr/>
      </xdr:nvSpPr>
      <xdr:spPr>
        <a:xfrm>
          <a:off x="5376960" y="7488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※別紙「記入例、計算方法」を必ずご確認の上ご申請ください</a:t>
          </a:r>
          <a:endParaRPr lang="en-US" sz="1050" b="0" strike="noStrike" spc="-1">
            <a:latin typeface="Times New Roman"/>
          </a:endParaRPr>
        </a:p>
        <a:p>
          <a:pPr>
            <a:lnSpc>
              <a:spcPct val="100000"/>
            </a:lnSpc>
          </a:pPr>
          <a:endParaRPr lang="en-US" sz="1050" b="0" strike="noStrike" spc="-1">
            <a:latin typeface="Times New Roman"/>
          </a:endParaRPr>
        </a:p>
      </xdr:txBody>
    </xdr:sp>
    <xdr:clientData/>
  </xdr:twoCellAnchor>
  <xdr:twoCellAnchor>
    <xdr:from>
      <xdr:col>1</xdr:col>
      <xdr:colOff>2160</xdr:colOff>
      <xdr:row>3</xdr:row>
      <xdr:rowOff>129960</xdr:rowOff>
    </xdr:from>
    <xdr:to>
      <xdr:col>12</xdr:col>
      <xdr:colOff>131040</xdr:colOff>
      <xdr:row>4</xdr:row>
      <xdr:rowOff>159840</xdr:rowOff>
    </xdr:to>
    <xdr:sp macro="" textlink="">
      <xdr:nvSpPr>
        <xdr:cNvPr id="81" name="CustomShape 1">
          <a:extLst>
            <a:ext uri="{FF2B5EF4-FFF2-40B4-BE49-F238E27FC236}">
              <a16:creationId xmlns:a16="http://schemas.microsoft.com/office/drawing/2014/main" id="{00000000-0008-0000-0500-000051000000}"/>
            </a:ext>
          </a:extLst>
        </xdr:cNvPr>
        <xdr:cNvSpPr/>
      </xdr:nvSpPr>
      <xdr:spPr>
        <a:xfrm>
          <a:off x="275040" y="844200"/>
          <a:ext cx="3132360" cy="2678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Aptos Narrow"/>
            </a:rPr>
            <a:t>＜１．日中</a:t>
          </a:r>
          <a:r>
            <a:rPr lang="en-US" sz="1400" b="1" strike="noStrike" spc="-1">
              <a:solidFill>
                <a:srgbClr val="FF0000"/>
              </a:solidFill>
              <a:latin typeface="Aptos Narrow"/>
            </a:rPr>
            <a:t>（7時～22時まで）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1</xdr:col>
      <xdr:colOff>17640</xdr:colOff>
      <xdr:row>44</xdr:row>
      <xdr:rowOff>123840</xdr:rowOff>
    </xdr:from>
    <xdr:to>
      <xdr:col>13</xdr:col>
      <xdr:colOff>52920</xdr:colOff>
      <xdr:row>45</xdr:row>
      <xdr:rowOff>172800</xdr:rowOff>
    </xdr:to>
    <xdr:sp macro="" textlink="">
      <xdr:nvSpPr>
        <xdr:cNvPr id="82" name="CustomShape 1">
          <a:extLst>
            <a:ext uri="{FF2B5EF4-FFF2-40B4-BE49-F238E27FC236}">
              <a16:creationId xmlns:a16="http://schemas.microsoft.com/office/drawing/2014/main" id="{00000000-0008-0000-0500-000052000000}"/>
            </a:ext>
          </a:extLst>
        </xdr:cNvPr>
        <xdr:cNvSpPr/>
      </xdr:nvSpPr>
      <xdr:spPr>
        <a:xfrm>
          <a:off x="290520" y="5057640"/>
          <a:ext cx="3312000" cy="28692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Times New Roman"/>
            </a:rPr>
            <a:t>＜2．</a:t>
          </a:r>
          <a:r>
            <a:rPr lang="en-US" sz="1400" b="1" strike="noStrike" spc="-1">
              <a:solidFill>
                <a:srgbClr val="000000"/>
              </a:solidFill>
              <a:latin typeface="Aptos Narrow"/>
            </a:rPr>
            <a:t>夜間</a:t>
          </a:r>
          <a:r>
            <a:rPr lang="en-US" sz="1400" b="1" strike="noStrike" spc="-1">
              <a:solidFill>
                <a:srgbClr val="FF0000"/>
              </a:solidFill>
              <a:latin typeface="Aptos Narrow"/>
            </a:rPr>
            <a:t>（22時～翌7時まで）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61</xdr:col>
      <xdr:colOff>0</xdr:colOff>
      <xdr:row>47</xdr:row>
      <xdr:rowOff>160560</xdr:rowOff>
    </xdr:from>
    <xdr:to>
      <xdr:col>61</xdr:col>
      <xdr:colOff>183960</xdr:colOff>
      <xdr:row>49</xdr:row>
      <xdr:rowOff>76320</xdr:rowOff>
    </xdr:to>
    <xdr:sp macro="" textlink="">
      <xdr:nvSpPr>
        <xdr:cNvPr id="83" name="CustomShape 1">
          <a:extLst>
            <a:ext uri="{FF2B5EF4-FFF2-40B4-BE49-F238E27FC236}">
              <a16:creationId xmlns:a16="http://schemas.microsoft.com/office/drawing/2014/main" id="{00000000-0008-0000-0500-000053000000}"/>
            </a:ext>
          </a:extLst>
        </xdr:cNvPr>
        <xdr:cNvSpPr/>
      </xdr:nvSpPr>
      <xdr:spPr>
        <a:xfrm>
          <a:off x="16699680" y="580860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50040</xdr:colOff>
      <xdr:row>1</xdr:row>
      <xdr:rowOff>149400</xdr:rowOff>
    </xdr:from>
    <xdr:to>
      <xdr:col>17</xdr:col>
      <xdr:colOff>80640</xdr:colOff>
      <xdr:row>3</xdr:row>
      <xdr:rowOff>36000</xdr:rowOff>
    </xdr:to>
    <xdr:sp macro="" textlink="">
      <xdr:nvSpPr>
        <xdr:cNvPr id="84" name="CustomShape 1">
          <a:extLst>
            <a:ext uri="{FF2B5EF4-FFF2-40B4-BE49-F238E27FC236}">
              <a16:creationId xmlns:a16="http://schemas.microsoft.com/office/drawing/2014/main" id="{00000000-0008-0000-0500-000054000000}"/>
            </a:ext>
          </a:extLst>
        </xdr:cNvPr>
        <xdr:cNvSpPr/>
      </xdr:nvSpPr>
      <xdr:spPr>
        <a:xfrm>
          <a:off x="50040" y="38736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①～⑧の黄色セルに入力すると、⑨～⑯の白いセルは自動計算されます。</a:t>
          </a:r>
          <a:endParaRPr lang="en-US" sz="1050" b="0" strike="noStrike" spc="-1">
            <a:latin typeface="Times New Roman"/>
          </a:endParaRPr>
        </a:p>
      </xdr:txBody>
    </xdr:sp>
    <xdr:clientData/>
  </xdr:twoCellAnchor>
  <xdr:twoCellAnchor>
    <xdr:from>
      <xdr:col>37</xdr:col>
      <xdr:colOff>6480</xdr:colOff>
      <xdr:row>0</xdr:row>
      <xdr:rowOff>0</xdr:rowOff>
    </xdr:from>
    <xdr:to>
      <xdr:col>56</xdr:col>
      <xdr:colOff>169200</xdr:colOff>
      <xdr:row>4</xdr:row>
      <xdr:rowOff>208800</xdr:rowOff>
    </xdr:to>
    <xdr:sp macro="" textlink="">
      <xdr:nvSpPr>
        <xdr:cNvPr id="85" name="CustomShape 1">
          <a:extLst>
            <a:ext uri="{FF2B5EF4-FFF2-40B4-BE49-F238E27FC236}">
              <a16:creationId xmlns:a16="http://schemas.microsoft.com/office/drawing/2014/main" id="{00000000-0008-0000-0500-000055000000}"/>
            </a:ext>
          </a:extLst>
        </xdr:cNvPr>
        <xdr:cNvSpPr/>
      </xdr:nvSpPr>
      <xdr:spPr>
        <a:xfrm>
          <a:off x="10153080" y="0"/>
          <a:ext cx="5350680" cy="1161000"/>
        </a:xfrm>
        <a:prstGeom prst="wedgeRoundRectCallout">
          <a:avLst>
            <a:gd name="adj1" fmla="val 34709"/>
            <a:gd name="adj2" fmla="val 63533"/>
            <a:gd name="adj3" fmla="val 16667"/>
          </a:avLst>
        </a:prstGeom>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★利用日ごと、</a:t>
          </a:r>
          <a:r>
            <a:rPr lang="en-US" sz="1100" b="1" strike="noStrike" spc="-1">
              <a:solidFill>
                <a:srgbClr val="F2CFEE"/>
              </a:solidFill>
              <a:latin typeface="Aptos Narrow"/>
            </a:rPr>
            <a:t>分単位で計算</a:t>
          </a:r>
          <a:endParaRPr lang="en-US" sz="1100" b="0" strike="noStrike" spc="-1">
            <a:latin typeface="Times New Roman"/>
          </a:endParaRPr>
        </a:p>
        <a:p>
          <a:pPr>
            <a:lnSpc>
              <a:spcPct val="100000"/>
            </a:lnSpc>
          </a:pPr>
          <a:r>
            <a:rPr lang="en-US" sz="1100" b="0" strike="noStrike" spc="-1">
              <a:solidFill>
                <a:srgbClr val="FFFFFF"/>
              </a:solidFill>
              <a:latin typeface="Aptos Narrow"/>
            </a:rPr>
            <a:t>計算結果を比較し、少額となったものを⑮補助金申請決定額とする</a:t>
          </a:r>
          <a:endParaRPr lang="en-US" sz="1100" b="0" strike="noStrike" spc="-1">
            <a:latin typeface="Times New Roman"/>
          </a:endParaRPr>
        </a:p>
        <a:p>
          <a:pPr>
            <a:lnSpc>
              <a:spcPct val="100000"/>
            </a:lnSpc>
          </a:pPr>
          <a:r>
            <a:rPr lang="en-US" sz="1100" b="0" strike="noStrike" spc="-1">
              <a:solidFill>
                <a:srgbClr val="FFFFFF"/>
              </a:solidFill>
              <a:latin typeface="Aptos Narrow"/>
            </a:rPr>
            <a:t>⑬補助対象額=⑪時間当たり単価×</a:t>
          </a:r>
          <a:r>
            <a:rPr lang="en-US" sz="1100" b="1" strike="noStrike" spc="-1">
              <a:solidFill>
                <a:srgbClr val="F2CFEE"/>
              </a:solidFill>
              <a:latin typeface="Aptos Narrow"/>
            </a:rPr>
            <a:t>⑩利用総時間</a:t>
          </a:r>
          <a:endParaRPr lang="en-US" sz="1100" b="0" strike="noStrike" spc="-1">
            <a:latin typeface="Times New Roman"/>
          </a:endParaRPr>
        </a:p>
        <a:p>
          <a:pPr>
            <a:lnSpc>
              <a:spcPct val="100000"/>
            </a:lnSpc>
          </a:pPr>
          <a:r>
            <a:rPr lang="en-US" sz="1100" b="0" strike="noStrike" spc="-1">
              <a:solidFill>
                <a:srgbClr val="FFFFFF"/>
              </a:solidFill>
              <a:latin typeface="Aptos Narrow"/>
            </a:rPr>
            <a:t>⑭補助上限額=2,500×</a:t>
          </a:r>
          <a:r>
            <a:rPr lang="en-US" sz="1100" b="1" strike="noStrike" spc="-1">
              <a:solidFill>
                <a:srgbClr val="F2CFEE"/>
              </a:solidFill>
              <a:latin typeface="Aptos Narrow"/>
            </a:rPr>
            <a:t>⑩利用総時間</a:t>
          </a:r>
          <a:endParaRPr lang="en-US" sz="1100" b="0" strike="noStrike" spc="-1">
            <a:latin typeface="Times New Roman"/>
          </a:endParaRPr>
        </a:p>
        <a:p>
          <a:pPr>
            <a:lnSpc>
              <a:spcPct val="100000"/>
            </a:lnSpc>
          </a:pPr>
          <a:endParaRPr lang="en-US" sz="1100" b="0" strike="noStrike" spc="-1">
            <a:latin typeface="Times New Roman"/>
          </a:endParaRPr>
        </a:p>
      </xdr:txBody>
    </xdr:sp>
    <xdr:clientData/>
  </xdr:twoCellAnchor>
  <xdr:twoCellAnchor>
    <xdr:from>
      <xdr:col>48</xdr:col>
      <xdr:colOff>190440</xdr:colOff>
      <xdr:row>41</xdr:row>
      <xdr:rowOff>123840</xdr:rowOff>
    </xdr:from>
    <xdr:to>
      <xdr:col>57</xdr:col>
      <xdr:colOff>37440</xdr:colOff>
      <xdr:row>43</xdr:row>
      <xdr:rowOff>113760</xdr:rowOff>
    </xdr:to>
    <xdr:sp macro="" textlink="">
      <xdr:nvSpPr>
        <xdr:cNvPr id="86" name="CustomShape 1">
          <a:extLst>
            <a:ext uri="{FF2B5EF4-FFF2-40B4-BE49-F238E27FC236}">
              <a16:creationId xmlns:a16="http://schemas.microsoft.com/office/drawing/2014/main" id="{00000000-0008-0000-0500-000056000000}"/>
            </a:ext>
          </a:extLst>
        </xdr:cNvPr>
        <xdr:cNvSpPr/>
      </xdr:nvSpPr>
      <xdr:spPr>
        <a:xfrm>
          <a:off x="13340520" y="4343400"/>
          <a:ext cx="2304360" cy="465840"/>
        </a:xfrm>
        <a:prstGeom prst="wedgeRoundRectCallout">
          <a:avLst>
            <a:gd name="adj1" fmla="val 54464"/>
            <a:gd name="adj2" fmla="val -138226"/>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48</xdr:col>
      <xdr:colOff>190440</xdr:colOff>
      <xdr:row>41</xdr:row>
      <xdr:rowOff>120600</xdr:rowOff>
    </xdr:from>
    <xdr:to>
      <xdr:col>57</xdr:col>
      <xdr:colOff>37440</xdr:colOff>
      <xdr:row>43</xdr:row>
      <xdr:rowOff>113400</xdr:rowOff>
    </xdr:to>
    <xdr:sp macro="" textlink="">
      <xdr:nvSpPr>
        <xdr:cNvPr id="87" name="CustomShape 1">
          <a:extLst>
            <a:ext uri="{FF2B5EF4-FFF2-40B4-BE49-F238E27FC236}">
              <a16:creationId xmlns:a16="http://schemas.microsoft.com/office/drawing/2014/main" id="{00000000-0008-0000-0500-000057000000}"/>
            </a:ext>
          </a:extLst>
        </xdr:cNvPr>
        <xdr:cNvSpPr/>
      </xdr:nvSpPr>
      <xdr:spPr>
        <a:xfrm>
          <a:off x="13340520" y="4340160"/>
          <a:ext cx="2304360" cy="468720"/>
        </a:xfrm>
        <a:prstGeom prst="wedgeRoundRectCallout">
          <a:avLst>
            <a:gd name="adj1" fmla="val -135488"/>
            <a:gd name="adj2" fmla="val 15828"/>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24</xdr:col>
      <xdr:colOff>228600</xdr:colOff>
      <xdr:row>14</xdr:row>
      <xdr:rowOff>66600</xdr:rowOff>
    </xdr:from>
    <xdr:to>
      <xdr:col>34</xdr:col>
      <xdr:colOff>186480</xdr:colOff>
      <xdr:row>40</xdr:row>
      <xdr:rowOff>75240</xdr:rowOff>
    </xdr:to>
    <xdr:sp macro="" textlink="">
      <xdr:nvSpPr>
        <xdr:cNvPr id="88" name="CustomShape 1">
          <a:extLst>
            <a:ext uri="{FF2B5EF4-FFF2-40B4-BE49-F238E27FC236}">
              <a16:creationId xmlns:a16="http://schemas.microsoft.com/office/drawing/2014/main" id="{00000000-0008-0000-0500-000058000000}"/>
            </a:ext>
          </a:extLst>
        </xdr:cNvPr>
        <xdr:cNvSpPr/>
      </xdr:nvSpPr>
      <xdr:spPr>
        <a:xfrm>
          <a:off x="6825600" y="3342960"/>
          <a:ext cx="2688120" cy="713520"/>
        </a:xfrm>
        <a:prstGeom prst="wedgeRoundRectCallout">
          <a:avLst>
            <a:gd name="adj1" fmla="val 38850"/>
            <a:gd name="adj2" fmla="val 96151"/>
            <a:gd name="adj3" fmla="val 16667"/>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時間単位として取り扱うため</a:t>
          </a:r>
          <a:endParaRPr lang="en-US" sz="1100" b="0" strike="noStrike" spc="-1">
            <a:latin typeface="Times New Roman"/>
          </a:endParaRPr>
        </a:p>
        <a:p>
          <a:pPr>
            <a:lnSpc>
              <a:spcPct val="100000"/>
            </a:lnSpc>
          </a:pPr>
          <a:r>
            <a:rPr lang="en-US" sz="1100" b="0" strike="noStrike" spc="-1">
              <a:solidFill>
                <a:srgbClr val="000000"/>
              </a:solidFill>
              <a:latin typeface="Aptos Narrow"/>
            </a:rPr>
            <a:t>端数</a:t>
          </a:r>
          <a:r>
            <a:rPr lang="en-US" sz="1100" b="1" strike="noStrike" spc="-1">
              <a:solidFill>
                <a:srgbClr val="FF0000"/>
              </a:solidFill>
              <a:latin typeface="Aptos Narrow"/>
            </a:rPr>
            <a:t>繰り上げ</a:t>
          </a:r>
          <a:endParaRPr lang="en-US" sz="1100" b="0" strike="noStrike" spc="-1">
            <a:latin typeface="Times New Roman"/>
          </a:endParaRPr>
        </a:p>
      </xdr:txBody>
    </xdr:sp>
    <xdr:clientData/>
  </xdr:twoCellAnchor>
  <xdr:twoCellAnchor>
    <xdr:from>
      <xdr:col>24</xdr:col>
      <xdr:colOff>228600</xdr:colOff>
      <xdr:row>14</xdr:row>
      <xdr:rowOff>63360</xdr:rowOff>
    </xdr:from>
    <xdr:to>
      <xdr:col>34</xdr:col>
      <xdr:colOff>189720</xdr:colOff>
      <xdr:row>40</xdr:row>
      <xdr:rowOff>72000</xdr:rowOff>
    </xdr:to>
    <xdr:sp macro="" textlink="">
      <xdr:nvSpPr>
        <xdr:cNvPr id="89" name="CustomShape 1">
          <a:extLst>
            <a:ext uri="{FF2B5EF4-FFF2-40B4-BE49-F238E27FC236}">
              <a16:creationId xmlns:a16="http://schemas.microsoft.com/office/drawing/2014/main" id="{00000000-0008-0000-0500-000059000000}"/>
            </a:ext>
          </a:extLst>
        </xdr:cNvPr>
        <xdr:cNvSpPr/>
      </xdr:nvSpPr>
      <xdr:spPr>
        <a:xfrm>
          <a:off x="6825600" y="3339720"/>
          <a:ext cx="2691360" cy="713520"/>
        </a:xfrm>
        <a:prstGeom prst="wedgeRoundRectCallout">
          <a:avLst>
            <a:gd name="adj1" fmla="val 101858"/>
            <a:gd name="adj2" fmla="val 26818"/>
            <a:gd name="adj3" fmla="val 16667"/>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時間単位として取り扱うため</a:t>
          </a:r>
          <a:endParaRPr lang="en-US" sz="1100" b="0" strike="noStrike" spc="-1">
            <a:latin typeface="Times New Roman"/>
          </a:endParaRPr>
        </a:p>
        <a:p>
          <a:pPr>
            <a:lnSpc>
              <a:spcPct val="100000"/>
            </a:lnSpc>
          </a:pPr>
          <a:r>
            <a:rPr lang="en-US" sz="1100" b="0" strike="noStrike" spc="-1">
              <a:solidFill>
                <a:srgbClr val="000000"/>
              </a:solidFill>
              <a:latin typeface="Aptos Narrow"/>
            </a:rPr>
            <a:t>端数</a:t>
          </a:r>
          <a:r>
            <a:rPr lang="en-US" sz="1100" b="1" strike="noStrike" spc="-1">
              <a:solidFill>
                <a:srgbClr val="FF0000"/>
              </a:solidFill>
              <a:latin typeface="Aptos Narrow"/>
            </a:rPr>
            <a:t>切り捨て</a:t>
          </a:r>
          <a:endParaRPr lang="en-US" sz="1100" b="0" strike="noStrike" spc="-1">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581040</xdr:colOff>
      <xdr:row>39</xdr:row>
      <xdr:rowOff>37080</xdr:rowOff>
    </xdr:from>
    <xdr:to>
      <xdr:col>4</xdr:col>
      <xdr:colOff>30960</xdr:colOff>
      <xdr:row>44</xdr:row>
      <xdr:rowOff>118440</xdr:rowOff>
    </xdr:to>
    <xdr:sp macro="" textlink="">
      <xdr:nvSpPr>
        <xdr:cNvPr id="90" name="CustomShape 1">
          <a:extLst>
            <a:ext uri="{FF2B5EF4-FFF2-40B4-BE49-F238E27FC236}">
              <a16:creationId xmlns:a16="http://schemas.microsoft.com/office/drawing/2014/main" id="{00000000-0008-0000-0600-00005A000000}"/>
            </a:ext>
          </a:extLst>
        </xdr:cNvPr>
        <xdr:cNvSpPr/>
      </xdr:nvSpPr>
      <xdr:spPr>
        <a:xfrm>
          <a:off x="581040" y="9533160"/>
          <a:ext cx="2424240" cy="1272240"/>
        </a:xfrm>
        <a:prstGeom prst="flowChartDecision">
          <a:avLst/>
        </a:prstGeom>
        <a:ln/>
      </xdr:spPr>
      <xdr:style>
        <a:lnRef idx="2">
          <a:schemeClr val="accent1">
            <a:shade val="15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100" b="0" strike="noStrike" spc="-1">
              <a:solidFill>
                <a:srgbClr val="FFFFFF"/>
              </a:solidFill>
              <a:latin typeface="Aptos Narrow"/>
            </a:rPr>
            <a:t>形式</a:t>
          </a:r>
          <a:endParaRPr lang="en-US" sz="1100" b="0" strike="noStrike" spc="-1">
            <a:latin typeface="Times New Roman"/>
          </a:endParaRPr>
        </a:p>
      </xdr:txBody>
    </xdr:sp>
    <xdr:clientData/>
  </xdr:twoCellAnchor>
  <xdr:twoCellAnchor>
    <xdr:from>
      <xdr:col>1</xdr:col>
      <xdr:colOff>48240</xdr:colOff>
      <xdr:row>37</xdr:row>
      <xdr:rowOff>17640</xdr:rowOff>
    </xdr:from>
    <xdr:to>
      <xdr:col>2</xdr:col>
      <xdr:colOff>139680</xdr:colOff>
      <xdr:row>38</xdr:row>
      <xdr:rowOff>154080</xdr:rowOff>
    </xdr:to>
    <xdr:sp macro="" textlink="">
      <xdr:nvSpPr>
        <xdr:cNvPr id="91" name="CustomShape 1">
          <a:extLst>
            <a:ext uri="{FF2B5EF4-FFF2-40B4-BE49-F238E27FC236}">
              <a16:creationId xmlns:a16="http://schemas.microsoft.com/office/drawing/2014/main" id="{00000000-0008-0000-0600-00005B000000}"/>
            </a:ext>
          </a:extLst>
        </xdr:cNvPr>
        <xdr:cNvSpPr/>
      </xdr:nvSpPr>
      <xdr:spPr>
        <a:xfrm>
          <a:off x="791640" y="9037800"/>
          <a:ext cx="835200" cy="374400"/>
        </a:xfrm>
        <a:prstGeom prst="rect">
          <a:avLst/>
        </a:prstGeom>
        <a:solidFill>
          <a:schemeClr val="lt1"/>
        </a:solidFill>
        <a:ln w="9360">
          <a:solidFill>
            <a:schemeClr val="lt1">
              <a:shade val="50000"/>
            </a:schemeClr>
          </a:solidFill>
          <a:round/>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Aptos Narrow"/>
            </a:rPr>
            <a:t>包括</a:t>
          </a:r>
          <a:endParaRPr lang="en-US" sz="1100" b="0" strike="noStrike" spc="-1">
            <a:latin typeface="Times New Roman"/>
          </a:endParaRPr>
        </a:p>
      </xdr:txBody>
    </xdr:sp>
    <xdr:clientData/>
  </xdr:twoCellAnchor>
  <xdr:twoCellAnchor>
    <xdr:from>
      <xdr:col>1</xdr:col>
      <xdr:colOff>19800</xdr:colOff>
      <xdr:row>44</xdr:row>
      <xdr:rowOff>177480</xdr:rowOff>
    </xdr:from>
    <xdr:to>
      <xdr:col>2</xdr:col>
      <xdr:colOff>101520</xdr:colOff>
      <xdr:row>46</xdr:row>
      <xdr:rowOff>97200</xdr:rowOff>
    </xdr:to>
    <xdr:sp macro="" textlink="">
      <xdr:nvSpPr>
        <xdr:cNvPr id="92" name="CustomShape 1">
          <a:extLst>
            <a:ext uri="{FF2B5EF4-FFF2-40B4-BE49-F238E27FC236}">
              <a16:creationId xmlns:a16="http://schemas.microsoft.com/office/drawing/2014/main" id="{00000000-0008-0000-0600-00005C000000}"/>
            </a:ext>
          </a:extLst>
        </xdr:cNvPr>
        <xdr:cNvSpPr/>
      </xdr:nvSpPr>
      <xdr:spPr>
        <a:xfrm>
          <a:off x="763200" y="10864440"/>
          <a:ext cx="825480" cy="396000"/>
        </a:xfrm>
        <a:prstGeom prst="rect">
          <a:avLst/>
        </a:prstGeom>
        <a:solidFill>
          <a:schemeClr val="lt1"/>
        </a:solidFill>
        <a:ln w="9360">
          <a:solidFill>
            <a:schemeClr val="lt1">
              <a:shade val="50000"/>
            </a:schemeClr>
          </a:solidFill>
          <a:round/>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Aptos Narrow"/>
            </a:rPr>
            <a:t>別表</a:t>
          </a:r>
          <a:endParaRPr lang="en-US" sz="1100" b="0" strike="noStrike" spc="-1">
            <a:latin typeface="Times New Roman"/>
          </a:endParaRPr>
        </a:p>
      </xdr:txBody>
    </xdr:sp>
    <xdr:clientData/>
  </xdr:twoCellAnchor>
  <xdr:twoCellAnchor>
    <xdr:from>
      <xdr:col>2</xdr:col>
      <xdr:colOff>304920</xdr:colOff>
      <xdr:row>44</xdr:row>
      <xdr:rowOff>122400</xdr:rowOff>
    </xdr:from>
    <xdr:to>
      <xdr:col>5</xdr:col>
      <xdr:colOff>2880</xdr:colOff>
      <xdr:row>55</xdr:row>
      <xdr:rowOff>124200</xdr:rowOff>
    </xdr:to>
    <xdr:sp macro="" textlink="">
      <xdr:nvSpPr>
        <xdr:cNvPr id="93" name="CustomShape 1">
          <a:extLst>
            <a:ext uri="{FF2B5EF4-FFF2-40B4-BE49-F238E27FC236}">
              <a16:creationId xmlns:a16="http://schemas.microsoft.com/office/drawing/2014/main" id="{00000000-0008-0000-0600-00005D000000}"/>
            </a:ext>
          </a:extLst>
        </xdr:cNvPr>
        <xdr:cNvSpPr/>
      </xdr:nvSpPr>
      <xdr:spPr>
        <a:xfrm flipH="1">
          <a:off x="1792080" y="10809360"/>
          <a:ext cx="1928520" cy="2621160"/>
        </a:xfrm>
        <a:prstGeom prst="bentConnector2">
          <a:avLst/>
        </a:prstGeom>
        <a:noFill/>
        <a:ln>
          <a:tailEnd type="triangle" w="med" len="med"/>
        </a:ln>
      </xdr:spPr>
      <xdr:style>
        <a:lnRef idx="2">
          <a:schemeClr val="accent1"/>
        </a:lnRef>
        <a:fillRef idx="0">
          <a:schemeClr val="accent1"/>
        </a:fillRef>
        <a:effectRef idx="1">
          <a:schemeClr val="accent1"/>
        </a:effectRef>
        <a:fontRef idx="minor"/>
      </xdr:style>
    </xdr:sp>
    <xdr:clientData/>
  </xdr:twoCellAnchor>
  <xdr:twoCellAnchor>
    <xdr:from>
      <xdr:col>4</xdr:col>
      <xdr:colOff>582480</xdr:colOff>
      <xdr:row>25</xdr:row>
      <xdr:rowOff>87120</xdr:rowOff>
    </xdr:from>
    <xdr:to>
      <xdr:col>8</xdr:col>
      <xdr:colOff>29160</xdr:colOff>
      <xdr:row>30</xdr:row>
      <xdr:rowOff>154800</xdr:rowOff>
    </xdr:to>
    <xdr:sp macro="" textlink="">
      <xdr:nvSpPr>
        <xdr:cNvPr id="94" name="CustomShape 1">
          <a:extLst>
            <a:ext uri="{FF2B5EF4-FFF2-40B4-BE49-F238E27FC236}">
              <a16:creationId xmlns:a16="http://schemas.microsoft.com/office/drawing/2014/main" id="{00000000-0008-0000-0600-00005E000000}"/>
            </a:ext>
          </a:extLst>
        </xdr:cNvPr>
        <xdr:cNvSpPr/>
      </xdr:nvSpPr>
      <xdr:spPr>
        <a:xfrm>
          <a:off x="3556800" y="6249600"/>
          <a:ext cx="2421000" cy="1258200"/>
        </a:xfrm>
        <a:prstGeom prst="flowChartDecision">
          <a:avLst/>
        </a:prstGeom>
        <a:ln/>
      </xdr:spPr>
      <xdr:style>
        <a:lnRef idx="2">
          <a:schemeClr val="accent1">
            <a:shade val="15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100" b="0" strike="noStrike" spc="-1">
              <a:solidFill>
                <a:srgbClr val="FFFFFF"/>
              </a:solidFill>
              <a:latin typeface="Aptos Narrow"/>
            </a:rPr>
            <a:t>日中・夜間</a:t>
          </a:r>
          <a:endParaRPr lang="en-US" sz="1100" b="0" strike="noStrike" spc="-1">
            <a:latin typeface="Times New Roman"/>
          </a:endParaRPr>
        </a:p>
        <a:p>
          <a:pPr algn="ctr">
            <a:lnSpc>
              <a:spcPct val="100000"/>
            </a:lnSpc>
          </a:pPr>
          <a:r>
            <a:rPr lang="en-US" sz="1100" b="0" strike="noStrike" spc="-1">
              <a:solidFill>
                <a:srgbClr val="FFFFFF"/>
              </a:solidFill>
              <a:latin typeface="Aptos Narrow"/>
            </a:rPr>
            <a:t>金額仕分け</a:t>
          </a:r>
          <a:endParaRPr lang="en-US" sz="1100" b="0" strike="noStrike" spc="-1">
            <a:latin typeface="Times New Roman"/>
          </a:endParaRPr>
        </a:p>
      </xdr:txBody>
    </xdr:sp>
    <xdr:clientData/>
  </xdr:twoCellAnchor>
  <xdr:twoCellAnchor>
    <xdr:from>
      <xdr:col>3</xdr:col>
      <xdr:colOff>75600</xdr:colOff>
      <xdr:row>23</xdr:row>
      <xdr:rowOff>180720</xdr:rowOff>
    </xdr:from>
    <xdr:to>
      <xdr:col>5</xdr:col>
      <xdr:colOff>501840</xdr:colOff>
      <xdr:row>25</xdr:row>
      <xdr:rowOff>130680</xdr:rowOff>
    </xdr:to>
    <xdr:sp macro="" textlink="">
      <xdr:nvSpPr>
        <xdr:cNvPr id="95" name="CustomShape 1">
          <a:extLst>
            <a:ext uri="{FF2B5EF4-FFF2-40B4-BE49-F238E27FC236}">
              <a16:creationId xmlns:a16="http://schemas.microsoft.com/office/drawing/2014/main" id="{00000000-0008-0000-0600-00005F000000}"/>
            </a:ext>
          </a:extLst>
        </xdr:cNvPr>
        <xdr:cNvSpPr/>
      </xdr:nvSpPr>
      <xdr:spPr>
        <a:xfrm>
          <a:off x="2306160" y="5866920"/>
          <a:ext cx="1913400" cy="426240"/>
        </a:xfrm>
        <a:prstGeom prst="rect">
          <a:avLst/>
        </a:prstGeom>
        <a:solidFill>
          <a:schemeClr val="lt1"/>
        </a:solidFill>
        <a:ln w="9360">
          <a:solidFill>
            <a:schemeClr val="lt1">
              <a:shade val="50000"/>
            </a:schemeClr>
          </a:solidFill>
          <a:round/>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Aptos Narrow"/>
            </a:rPr>
            <a:t>別途ルール作成</a:t>
          </a:r>
          <a:endParaRPr lang="en-US" sz="1100" b="0" strike="noStrike" spc="-1">
            <a:latin typeface="Times New Roman"/>
          </a:endParaRPr>
        </a:p>
      </xdr:txBody>
    </xdr:sp>
    <xdr:clientData/>
  </xdr:twoCellAnchor>
  <xdr:twoCellAnchor>
    <xdr:from>
      <xdr:col>3</xdr:col>
      <xdr:colOff>78480</xdr:colOff>
      <xdr:row>30</xdr:row>
      <xdr:rowOff>178560</xdr:rowOff>
    </xdr:from>
    <xdr:to>
      <xdr:col>5</xdr:col>
      <xdr:colOff>572040</xdr:colOff>
      <xdr:row>32</xdr:row>
      <xdr:rowOff>56160</xdr:rowOff>
    </xdr:to>
    <xdr:sp macro="" textlink="">
      <xdr:nvSpPr>
        <xdr:cNvPr id="96" name="CustomShape 1">
          <a:extLst>
            <a:ext uri="{FF2B5EF4-FFF2-40B4-BE49-F238E27FC236}">
              <a16:creationId xmlns:a16="http://schemas.microsoft.com/office/drawing/2014/main" id="{00000000-0008-0000-0600-000060000000}"/>
            </a:ext>
          </a:extLst>
        </xdr:cNvPr>
        <xdr:cNvSpPr/>
      </xdr:nvSpPr>
      <xdr:spPr>
        <a:xfrm>
          <a:off x="2309040" y="7531560"/>
          <a:ext cx="1980720" cy="353880"/>
        </a:xfrm>
        <a:prstGeom prst="rect">
          <a:avLst/>
        </a:prstGeom>
        <a:solidFill>
          <a:schemeClr val="lt1"/>
        </a:solidFill>
        <a:ln w="9360">
          <a:solidFill>
            <a:schemeClr val="lt1">
              <a:shade val="50000"/>
            </a:schemeClr>
          </a:solidFill>
          <a:round/>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Aptos Narrow"/>
            </a:rPr>
            <a:t>申請者の記載内容に従う</a:t>
          </a:r>
          <a:endParaRPr lang="en-US" sz="1100" b="0" strike="noStrike" spc="-1">
            <a:latin typeface="Times New Roman"/>
          </a:endParaRPr>
        </a:p>
      </xdr:txBody>
    </xdr:sp>
    <xdr:clientData/>
  </xdr:twoCellAnchor>
  <xdr:twoCellAnchor>
    <xdr:from>
      <xdr:col>9</xdr:col>
      <xdr:colOff>139320</xdr:colOff>
      <xdr:row>9</xdr:row>
      <xdr:rowOff>135000</xdr:rowOff>
    </xdr:from>
    <xdr:to>
      <xdr:col>12</xdr:col>
      <xdr:colOff>246600</xdr:colOff>
      <xdr:row>14</xdr:row>
      <xdr:rowOff>194040</xdr:rowOff>
    </xdr:to>
    <xdr:sp macro="" textlink="">
      <xdr:nvSpPr>
        <xdr:cNvPr id="97" name="CustomShape 1">
          <a:extLst>
            <a:ext uri="{FF2B5EF4-FFF2-40B4-BE49-F238E27FC236}">
              <a16:creationId xmlns:a16="http://schemas.microsoft.com/office/drawing/2014/main" id="{00000000-0008-0000-0600-000061000000}"/>
            </a:ext>
          </a:extLst>
        </xdr:cNvPr>
        <xdr:cNvSpPr/>
      </xdr:nvSpPr>
      <xdr:spPr>
        <a:xfrm>
          <a:off x="6831360" y="2487600"/>
          <a:ext cx="2338200" cy="1249560"/>
        </a:xfrm>
        <a:prstGeom prst="flowChartDecision">
          <a:avLst/>
        </a:prstGeom>
        <a:ln/>
      </xdr:spPr>
      <xdr:style>
        <a:lnRef idx="2">
          <a:schemeClr val="accent1">
            <a:shade val="15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100" b="0" strike="noStrike" spc="-1">
              <a:solidFill>
                <a:srgbClr val="FFFFFF"/>
              </a:solidFill>
              <a:latin typeface="Aptos Narrow"/>
            </a:rPr>
            <a:t>仕分けルール</a:t>
          </a:r>
          <a:endParaRPr lang="en-US" sz="1100" b="0" strike="noStrike" spc="-1">
            <a:latin typeface="Times New Roman"/>
          </a:endParaRPr>
        </a:p>
      </xdr:txBody>
    </xdr:sp>
    <xdr:clientData/>
  </xdr:twoCellAnchor>
  <xdr:twoCellAnchor>
    <xdr:from>
      <xdr:col>9</xdr:col>
      <xdr:colOff>19800</xdr:colOff>
      <xdr:row>8</xdr:row>
      <xdr:rowOff>0</xdr:rowOff>
    </xdr:from>
    <xdr:to>
      <xdr:col>10</xdr:col>
      <xdr:colOff>100080</xdr:colOff>
      <xdr:row>9</xdr:row>
      <xdr:rowOff>162720</xdr:rowOff>
    </xdr:to>
    <xdr:sp macro="" textlink="">
      <xdr:nvSpPr>
        <xdr:cNvPr id="98" name="CustomShape 1">
          <a:extLst>
            <a:ext uri="{FF2B5EF4-FFF2-40B4-BE49-F238E27FC236}">
              <a16:creationId xmlns:a16="http://schemas.microsoft.com/office/drawing/2014/main" id="{00000000-0008-0000-0600-000062000000}"/>
            </a:ext>
          </a:extLst>
        </xdr:cNvPr>
        <xdr:cNvSpPr/>
      </xdr:nvSpPr>
      <xdr:spPr>
        <a:xfrm>
          <a:off x="6711840" y="2114280"/>
          <a:ext cx="824040" cy="401040"/>
        </a:xfrm>
        <a:prstGeom prst="rect">
          <a:avLst/>
        </a:prstGeom>
        <a:solidFill>
          <a:schemeClr val="lt1"/>
        </a:solidFill>
        <a:ln w="9360">
          <a:solidFill>
            <a:schemeClr val="lt1">
              <a:shade val="50000"/>
            </a:schemeClr>
          </a:solidFill>
          <a:round/>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Aptos Narrow"/>
            </a:rPr>
            <a:t>厳格</a:t>
          </a:r>
          <a:endParaRPr lang="en-US" sz="1100" b="0" strike="noStrike" spc="-1">
            <a:latin typeface="Times New Roman"/>
          </a:endParaRPr>
        </a:p>
      </xdr:txBody>
    </xdr:sp>
    <xdr:clientData/>
  </xdr:twoCellAnchor>
  <xdr:twoCellAnchor>
    <xdr:from>
      <xdr:col>8</xdr:col>
      <xdr:colOff>633240</xdr:colOff>
      <xdr:row>14</xdr:row>
      <xdr:rowOff>193320</xdr:rowOff>
    </xdr:from>
    <xdr:to>
      <xdr:col>10</xdr:col>
      <xdr:colOff>79200</xdr:colOff>
      <xdr:row>16</xdr:row>
      <xdr:rowOff>149400</xdr:rowOff>
    </xdr:to>
    <xdr:sp macro="" textlink="">
      <xdr:nvSpPr>
        <xdr:cNvPr id="99" name="CustomShape 1">
          <a:extLst>
            <a:ext uri="{FF2B5EF4-FFF2-40B4-BE49-F238E27FC236}">
              <a16:creationId xmlns:a16="http://schemas.microsoft.com/office/drawing/2014/main" id="{00000000-0008-0000-0600-000063000000}"/>
            </a:ext>
          </a:extLst>
        </xdr:cNvPr>
        <xdr:cNvSpPr/>
      </xdr:nvSpPr>
      <xdr:spPr>
        <a:xfrm>
          <a:off x="6581880" y="3736440"/>
          <a:ext cx="933120" cy="432360"/>
        </a:xfrm>
        <a:prstGeom prst="rect">
          <a:avLst/>
        </a:prstGeom>
        <a:solidFill>
          <a:schemeClr val="lt1"/>
        </a:solidFill>
        <a:ln w="9360">
          <a:solidFill>
            <a:schemeClr val="lt1">
              <a:shade val="50000"/>
            </a:schemeClr>
          </a:solidFill>
          <a:round/>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Aptos Narrow"/>
            </a:rPr>
            <a:t>見做し</a:t>
          </a:r>
          <a:endParaRPr lang="en-US" sz="1100" b="0" strike="noStrike" spc="-1">
            <a:latin typeface="Times New Roman"/>
          </a:endParaRPr>
        </a:p>
      </xdr:txBody>
    </xdr:sp>
    <xdr:clientData/>
  </xdr:twoCellAnchor>
  <xdr:twoCellAnchor>
    <xdr:from>
      <xdr:col>10</xdr:col>
      <xdr:colOff>523800</xdr:colOff>
      <xdr:row>5</xdr:row>
      <xdr:rowOff>142200</xdr:rowOff>
    </xdr:from>
    <xdr:to>
      <xdr:col>14</xdr:col>
      <xdr:colOff>198720</xdr:colOff>
      <xdr:row>9</xdr:row>
      <xdr:rowOff>133560</xdr:rowOff>
    </xdr:to>
    <xdr:sp macro="" textlink="">
      <xdr:nvSpPr>
        <xdr:cNvPr id="100" name="CustomShape 1">
          <a:extLst>
            <a:ext uri="{FF2B5EF4-FFF2-40B4-BE49-F238E27FC236}">
              <a16:creationId xmlns:a16="http://schemas.microsoft.com/office/drawing/2014/main" id="{00000000-0008-0000-0600-000064000000}"/>
            </a:ext>
          </a:extLst>
        </xdr:cNvPr>
        <xdr:cNvSpPr/>
      </xdr:nvSpPr>
      <xdr:spPr>
        <a:xfrm flipH="1" flipV="1">
          <a:off x="7959600" y="1542240"/>
          <a:ext cx="2649240" cy="943920"/>
        </a:xfrm>
        <a:prstGeom prst="bentConnector2">
          <a:avLst/>
        </a:prstGeom>
        <a:noFill/>
        <a:ln>
          <a:tailEnd type="triangle" w="med" len="med"/>
        </a:ln>
      </xdr:spPr>
      <xdr:style>
        <a:lnRef idx="2">
          <a:schemeClr val="accent1"/>
        </a:lnRef>
        <a:fillRef idx="0">
          <a:schemeClr val="accent1"/>
        </a:fillRef>
        <a:effectRef idx="1">
          <a:schemeClr val="accent1"/>
        </a:effectRef>
        <a:fontRef idx="minor"/>
      </xdr:style>
    </xdr:sp>
    <xdr:clientData/>
  </xdr:twoCellAnchor>
  <xdr:twoCellAnchor>
    <xdr:from>
      <xdr:col>14</xdr:col>
      <xdr:colOff>204120</xdr:colOff>
      <xdr:row>4</xdr:row>
      <xdr:rowOff>63360</xdr:rowOff>
    </xdr:from>
    <xdr:to>
      <xdr:col>15</xdr:col>
      <xdr:colOff>164160</xdr:colOff>
      <xdr:row>6</xdr:row>
      <xdr:rowOff>214920</xdr:rowOff>
    </xdr:to>
    <xdr:sp macro="" textlink="">
      <xdr:nvSpPr>
        <xdr:cNvPr id="101" name="CustomShape 1">
          <a:extLst>
            <a:ext uri="{FF2B5EF4-FFF2-40B4-BE49-F238E27FC236}">
              <a16:creationId xmlns:a16="http://schemas.microsoft.com/office/drawing/2014/main" id="{00000000-0008-0000-0600-000065000000}"/>
            </a:ext>
          </a:extLst>
        </xdr:cNvPr>
        <xdr:cNvSpPr/>
      </xdr:nvSpPr>
      <xdr:spPr>
        <a:xfrm>
          <a:off x="10614240" y="1225080"/>
          <a:ext cx="703440" cy="627840"/>
        </a:xfrm>
        <a:prstGeom prst="flowChartSummingJunction">
          <a:avLst/>
        </a:prstGeom>
        <a:noFill/>
        <a:ln/>
      </xdr:spPr>
      <xdr:style>
        <a:lnRef idx="2">
          <a:schemeClr val="accent1">
            <a:shade val="15000"/>
          </a:schemeClr>
        </a:lnRef>
        <a:fillRef idx="1">
          <a:schemeClr val="accent1"/>
        </a:fillRef>
        <a:effectRef idx="0">
          <a:schemeClr val="accent1"/>
        </a:effectRef>
        <a:fontRef idx="minor"/>
      </xdr:style>
    </xdr:sp>
    <xdr:clientData/>
  </xdr:twoCellAnchor>
  <xdr:twoCellAnchor>
    <xdr:from>
      <xdr:col>13</xdr:col>
      <xdr:colOff>41760</xdr:colOff>
      <xdr:row>17</xdr:row>
      <xdr:rowOff>168120</xdr:rowOff>
    </xdr:from>
    <xdr:to>
      <xdr:col>16</xdr:col>
      <xdr:colOff>149040</xdr:colOff>
      <xdr:row>23</xdr:row>
      <xdr:rowOff>5040</xdr:rowOff>
    </xdr:to>
    <xdr:sp macro="" textlink="">
      <xdr:nvSpPr>
        <xdr:cNvPr id="102" name="CustomShape 1">
          <a:extLst>
            <a:ext uri="{FF2B5EF4-FFF2-40B4-BE49-F238E27FC236}">
              <a16:creationId xmlns:a16="http://schemas.microsoft.com/office/drawing/2014/main" id="{00000000-0008-0000-0600-000066000000}"/>
            </a:ext>
          </a:extLst>
        </xdr:cNvPr>
        <xdr:cNvSpPr/>
      </xdr:nvSpPr>
      <xdr:spPr>
        <a:xfrm>
          <a:off x="9708120" y="4425480"/>
          <a:ext cx="2338200" cy="1265760"/>
        </a:xfrm>
        <a:prstGeom prst="flowChartDecision">
          <a:avLst/>
        </a:prstGeom>
        <a:ln/>
      </xdr:spPr>
      <xdr:style>
        <a:lnRef idx="2">
          <a:schemeClr val="accent1">
            <a:shade val="15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100" b="0" strike="noStrike" spc="-1">
              <a:solidFill>
                <a:srgbClr val="FFFFFF"/>
              </a:solidFill>
              <a:latin typeface="Aptos Narrow"/>
            </a:rPr>
            <a:t>時間</a:t>
          </a:r>
          <a:endParaRPr lang="en-US" sz="1100" b="0" strike="noStrike" spc="-1">
            <a:latin typeface="Times New Roman"/>
          </a:endParaRPr>
        </a:p>
        <a:p>
          <a:pPr algn="ctr">
            <a:lnSpc>
              <a:spcPct val="100000"/>
            </a:lnSpc>
          </a:pPr>
          <a:r>
            <a:rPr lang="en-US" sz="1100" b="0" strike="noStrike" spc="-1">
              <a:solidFill>
                <a:srgbClr val="FFFFFF"/>
              </a:solidFill>
              <a:latin typeface="Aptos Narrow"/>
            </a:rPr>
            <a:t>切り捨て</a:t>
          </a:r>
          <a:endParaRPr lang="en-US" sz="1100" b="0" strike="noStrike" spc="-1">
            <a:latin typeface="Times New Roman"/>
          </a:endParaRPr>
        </a:p>
      </xdr:txBody>
    </xdr:sp>
    <xdr:clientData/>
  </xdr:twoCellAnchor>
  <xdr:twoCellAnchor>
    <xdr:from>
      <xdr:col>12</xdr:col>
      <xdr:colOff>555120</xdr:colOff>
      <xdr:row>16</xdr:row>
      <xdr:rowOff>107640</xdr:rowOff>
    </xdr:from>
    <xdr:to>
      <xdr:col>13</xdr:col>
      <xdr:colOff>635400</xdr:colOff>
      <xdr:row>18</xdr:row>
      <xdr:rowOff>48240</xdr:rowOff>
    </xdr:to>
    <xdr:sp macro="" textlink="">
      <xdr:nvSpPr>
        <xdr:cNvPr id="103" name="CustomShape 1">
          <a:extLst>
            <a:ext uri="{FF2B5EF4-FFF2-40B4-BE49-F238E27FC236}">
              <a16:creationId xmlns:a16="http://schemas.microsoft.com/office/drawing/2014/main" id="{00000000-0008-0000-0600-000067000000}"/>
            </a:ext>
          </a:extLst>
        </xdr:cNvPr>
        <xdr:cNvSpPr/>
      </xdr:nvSpPr>
      <xdr:spPr>
        <a:xfrm>
          <a:off x="9478080" y="4127040"/>
          <a:ext cx="823680" cy="416880"/>
        </a:xfrm>
        <a:prstGeom prst="rect">
          <a:avLst/>
        </a:prstGeom>
        <a:solidFill>
          <a:schemeClr val="lt1"/>
        </a:solidFill>
        <a:ln w="9360">
          <a:solidFill>
            <a:schemeClr val="lt1">
              <a:shade val="50000"/>
            </a:schemeClr>
          </a:solidFill>
          <a:round/>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Aptos Narrow"/>
            </a:rPr>
            <a:t>合算</a:t>
          </a:r>
          <a:endParaRPr lang="en-US" sz="1100" b="0" strike="noStrike" spc="-1">
            <a:latin typeface="Times New Roman"/>
          </a:endParaRPr>
        </a:p>
      </xdr:txBody>
    </xdr:sp>
    <xdr:clientData/>
  </xdr:twoCellAnchor>
  <xdr:twoCellAnchor>
    <xdr:from>
      <xdr:col>12</xdr:col>
      <xdr:colOff>555840</xdr:colOff>
      <xdr:row>22</xdr:row>
      <xdr:rowOff>129960</xdr:rowOff>
    </xdr:from>
    <xdr:to>
      <xdr:col>13</xdr:col>
      <xdr:colOff>648720</xdr:colOff>
      <xdr:row>24</xdr:row>
      <xdr:rowOff>66960</xdr:rowOff>
    </xdr:to>
    <xdr:sp macro="" textlink="">
      <xdr:nvSpPr>
        <xdr:cNvPr id="104" name="CustomShape 1">
          <a:extLst>
            <a:ext uri="{FF2B5EF4-FFF2-40B4-BE49-F238E27FC236}">
              <a16:creationId xmlns:a16="http://schemas.microsoft.com/office/drawing/2014/main" id="{00000000-0008-0000-0600-000068000000}"/>
            </a:ext>
          </a:extLst>
        </xdr:cNvPr>
        <xdr:cNvSpPr/>
      </xdr:nvSpPr>
      <xdr:spPr>
        <a:xfrm>
          <a:off x="9478800" y="5578200"/>
          <a:ext cx="836280" cy="413280"/>
        </a:xfrm>
        <a:prstGeom prst="rect">
          <a:avLst/>
        </a:prstGeom>
        <a:solidFill>
          <a:schemeClr val="lt1"/>
        </a:solidFill>
        <a:ln w="9360">
          <a:solidFill>
            <a:schemeClr val="lt1">
              <a:shade val="50000"/>
            </a:schemeClr>
          </a:solidFill>
          <a:round/>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Aptos Narrow"/>
            </a:rPr>
            <a:t>区分別</a:t>
          </a:r>
          <a:endParaRPr lang="en-US" sz="1100" b="0" strike="noStrike" spc="-1">
            <a:latin typeface="Times New Roman"/>
          </a:endParaRPr>
        </a:p>
      </xdr:txBody>
    </xdr:sp>
    <xdr:clientData/>
  </xdr:twoCellAnchor>
  <xdr:twoCellAnchor>
    <xdr:from>
      <xdr:col>17</xdr:col>
      <xdr:colOff>182520</xdr:colOff>
      <xdr:row>25</xdr:row>
      <xdr:rowOff>123840</xdr:rowOff>
    </xdr:from>
    <xdr:to>
      <xdr:col>19</xdr:col>
      <xdr:colOff>559440</xdr:colOff>
      <xdr:row>29</xdr:row>
      <xdr:rowOff>34920</xdr:rowOff>
    </xdr:to>
    <xdr:sp macro="" textlink="">
      <xdr:nvSpPr>
        <xdr:cNvPr id="105" name="CustomShape 1">
          <a:extLst>
            <a:ext uri="{FF2B5EF4-FFF2-40B4-BE49-F238E27FC236}">
              <a16:creationId xmlns:a16="http://schemas.microsoft.com/office/drawing/2014/main" id="{00000000-0008-0000-0600-000069000000}"/>
            </a:ext>
          </a:extLst>
        </xdr:cNvPr>
        <xdr:cNvSpPr/>
      </xdr:nvSpPr>
      <xdr:spPr>
        <a:xfrm>
          <a:off x="12823200" y="6286320"/>
          <a:ext cx="1864080" cy="863640"/>
        </a:xfrm>
        <a:prstGeom prst="rect">
          <a:avLst/>
        </a:prstGeom>
        <a:ln/>
      </xdr:spPr>
      <xdr:style>
        <a:lnRef idx="2">
          <a:schemeClr val="accent6"/>
        </a:lnRef>
        <a:fillRef idx="1">
          <a:schemeClr val="lt1"/>
        </a:fillRef>
        <a:effectRef idx="0">
          <a:schemeClr val="accent6"/>
        </a:effectRef>
        <a:fontRef idx="minor"/>
      </xdr:style>
      <xdr:txBody>
        <a:bodyPr lIns="90000" tIns="45000" rIns="90000" bIns="45000" anchor="ctr">
          <a:noAutofit/>
        </a:bodyPr>
        <a:lstStyle/>
        <a:p>
          <a:pPr algn="ctr">
            <a:lnSpc>
              <a:spcPct val="100000"/>
            </a:lnSpc>
          </a:pPr>
          <a:r>
            <a:rPr lang="en-US" sz="2000" b="0" strike="noStrike" spc="-1">
              <a:solidFill>
                <a:srgbClr val="000000"/>
              </a:solidFill>
              <a:latin typeface="Aptos Narrow"/>
            </a:rPr>
            <a:t>EB</a:t>
          </a:r>
          <a:endParaRPr lang="en-US" sz="2000" b="0" strike="noStrike" spc="-1">
            <a:latin typeface="Times New Roman"/>
          </a:endParaRPr>
        </a:p>
      </xdr:txBody>
    </xdr:sp>
    <xdr:clientData/>
  </xdr:twoCellAnchor>
  <xdr:twoCellAnchor>
    <xdr:from>
      <xdr:col>14</xdr:col>
      <xdr:colOff>396360</xdr:colOff>
      <xdr:row>23</xdr:row>
      <xdr:rowOff>8640</xdr:rowOff>
    </xdr:from>
    <xdr:to>
      <xdr:col>17</xdr:col>
      <xdr:colOff>180720</xdr:colOff>
      <xdr:row>27</xdr:row>
      <xdr:rowOff>83520</xdr:rowOff>
    </xdr:to>
    <xdr:sp macro="" textlink="">
      <xdr:nvSpPr>
        <xdr:cNvPr id="106" name="CustomShape 1">
          <a:extLst>
            <a:ext uri="{FF2B5EF4-FFF2-40B4-BE49-F238E27FC236}">
              <a16:creationId xmlns:a16="http://schemas.microsoft.com/office/drawing/2014/main" id="{00000000-0008-0000-0600-00006A000000}"/>
            </a:ext>
          </a:extLst>
        </xdr:cNvPr>
        <xdr:cNvSpPr/>
      </xdr:nvSpPr>
      <xdr:spPr>
        <a:xfrm flipH="1">
          <a:off x="10806480" y="5694840"/>
          <a:ext cx="2014920" cy="1027440"/>
        </a:xfrm>
        <a:prstGeom prst="bentConnector2">
          <a:avLst/>
        </a:prstGeom>
        <a:noFill/>
        <a:ln>
          <a:tailEnd type="triangle" w="med" len="med"/>
        </a:ln>
      </xdr:spPr>
      <xdr:style>
        <a:lnRef idx="2">
          <a:schemeClr val="accent1"/>
        </a:lnRef>
        <a:fillRef idx="0">
          <a:schemeClr val="accent1"/>
        </a:fillRef>
        <a:effectRef idx="1">
          <a:schemeClr val="accent1"/>
        </a:effectRef>
        <a:fontRef idx="minor"/>
      </xdr:style>
    </xdr:sp>
    <xdr:clientData/>
  </xdr:twoCellAnchor>
  <xdr:twoCellAnchor>
    <xdr:from>
      <xdr:col>6</xdr:col>
      <xdr:colOff>302400</xdr:colOff>
      <xdr:row>30</xdr:row>
      <xdr:rowOff>155520</xdr:rowOff>
    </xdr:from>
    <xdr:to>
      <xdr:col>9</xdr:col>
      <xdr:colOff>254520</xdr:colOff>
      <xdr:row>42</xdr:row>
      <xdr:rowOff>124200</xdr:rowOff>
    </xdr:to>
    <xdr:sp macro="" textlink="">
      <xdr:nvSpPr>
        <xdr:cNvPr id="107" name="CustomShape 1">
          <a:extLst>
            <a:ext uri="{FF2B5EF4-FFF2-40B4-BE49-F238E27FC236}">
              <a16:creationId xmlns:a16="http://schemas.microsoft.com/office/drawing/2014/main" id="{00000000-0008-0000-0600-00006B000000}"/>
            </a:ext>
          </a:extLst>
        </xdr:cNvPr>
        <xdr:cNvSpPr/>
      </xdr:nvSpPr>
      <xdr:spPr>
        <a:xfrm flipH="1">
          <a:off x="4763880" y="7508520"/>
          <a:ext cx="2182680" cy="2826360"/>
        </a:xfrm>
        <a:prstGeom prst="bentConnector2">
          <a:avLst/>
        </a:prstGeom>
        <a:noFill/>
        <a:ln>
          <a:tailEnd type="triangle" w="med" len="med"/>
        </a:ln>
      </xdr:spPr>
      <xdr:style>
        <a:lnRef idx="2">
          <a:schemeClr val="accent1"/>
        </a:lnRef>
        <a:fillRef idx="0">
          <a:schemeClr val="accent1"/>
        </a:fillRef>
        <a:effectRef idx="1">
          <a:schemeClr val="accent1"/>
        </a:effectRef>
        <a:fontRef idx="minor"/>
      </xdr:style>
    </xdr:sp>
    <xdr:clientData/>
  </xdr:twoCellAnchor>
  <xdr:twoCellAnchor>
    <xdr:from>
      <xdr:col>9</xdr:col>
      <xdr:colOff>258840</xdr:colOff>
      <xdr:row>40</xdr:row>
      <xdr:rowOff>172080</xdr:rowOff>
    </xdr:from>
    <xdr:to>
      <xdr:col>11</xdr:col>
      <xdr:colOff>625320</xdr:colOff>
      <xdr:row>44</xdr:row>
      <xdr:rowOff>76680</xdr:rowOff>
    </xdr:to>
    <xdr:sp macro="" textlink="">
      <xdr:nvSpPr>
        <xdr:cNvPr id="108" name="CustomShape 1">
          <a:extLst>
            <a:ext uri="{FF2B5EF4-FFF2-40B4-BE49-F238E27FC236}">
              <a16:creationId xmlns:a16="http://schemas.microsoft.com/office/drawing/2014/main" id="{00000000-0008-0000-0600-00006C000000}"/>
            </a:ext>
          </a:extLst>
        </xdr:cNvPr>
        <xdr:cNvSpPr/>
      </xdr:nvSpPr>
      <xdr:spPr>
        <a:xfrm>
          <a:off x="6950880" y="9906480"/>
          <a:ext cx="1853640" cy="857160"/>
        </a:xfrm>
        <a:prstGeom prst="rect">
          <a:avLst/>
        </a:prstGeom>
        <a:ln/>
      </xdr:spPr>
      <xdr:style>
        <a:lnRef idx="2">
          <a:schemeClr val="accent6"/>
        </a:lnRef>
        <a:fillRef idx="1">
          <a:schemeClr val="lt1"/>
        </a:fillRef>
        <a:effectRef idx="0">
          <a:schemeClr val="accent6"/>
        </a:effectRef>
        <a:fontRef idx="minor"/>
      </xdr:style>
      <xdr:txBody>
        <a:bodyPr lIns="90000" tIns="45000" rIns="90000" bIns="45000" anchor="ctr">
          <a:noAutofit/>
        </a:bodyPr>
        <a:lstStyle/>
        <a:p>
          <a:pPr algn="ctr">
            <a:lnSpc>
              <a:spcPct val="100000"/>
            </a:lnSpc>
          </a:pPr>
          <a:r>
            <a:rPr lang="en-US" sz="2000" b="0" strike="noStrike" spc="-1">
              <a:solidFill>
                <a:srgbClr val="000000"/>
              </a:solidFill>
              <a:latin typeface="Aptos Narrow"/>
            </a:rPr>
            <a:t>EC</a:t>
          </a:r>
          <a:endParaRPr lang="en-US" sz="2000" b="0" strike="noStrike" spc="-1">
            <a:latin typeface="Times New Roman"/>
          </a:endParaRPr>
        </a:p>
      </xdr:txBody>
    </xdr:sp>
    <xdr:clientData/>
  </xdr:twoCellAnchor>
  <xdr:twoCellAnchor>
    <xdr:from>
      <xdr:col>17</xdr:col>
      <xdr:colOff>156960</xdr:colOff>
      <xdr:row>10</xdr:row>
      <xdr:rowOff>113400</xdr:rowOff>
    </xdr:from>
    <xdr:to>
      <xdr:col>19</xdr:col>
      <xdr:colOff>549720</xdr:colOff>
      <xdr:row>14</xdr:row>
      <xdr:rowOff>30960</xdr:rowOff>
    </xdr:to>
    <xdr:sp macro="" textlink="">
      <xdr:nvSpPr>
        <xdr:cNvPr id="109" name="CustomShape 1">
          <a:extLst>
            <a:ext uri="{FF2B5EF4-FFF2-40B4-BE49-F238E27FC236}">
              <a16:creationId xmlns:a16="http://schemas.microsoft.com/office/drawing/2014/main" id="{00000000-0008-0000-0600-00006D000000}"/>
            </a:ext>
          </a:extLst>
        </xdr:cNvPr>
        <xdr:cNvSpPr/>
      </xdr:nvSpPr>
      <xdr:spPr>
        <a:xfrm>
          <a:off x="12797640" y="2703960"/>
          <a:ext cx="1879920" cy="870120"/>
        </a:xfrm>
        <a:prstGeom prst="rect">
          <a:avLst/>
        </a:prstGeom>
        <a:ln/>
      </xdr:spPr>
      <xdr:style>
        <a:lnRef idx="2">
          <a:schemeClr val="accent6"/>
        </a:lnRef>
        <a:fillRef idx="1">
          <a:schemeClr val="lt1"/>
        </a:fillRef>
        <a:effectRef idx="0">
          <a:schemeClr val="accent6"/>
        </a:effectRef>
        <a:fontRef idx="minor"/>
      </xdr:style>
      <xdr:txBody>
        <a:bodyPr lIns="90000" tIns="45000" rIns="90000" bIns="45000" anchor="ctr">
          <a:noAutofit/>
        </a:bodyPr>
        <a:lstStyle/>
        <a:p>
          <a:pPr algn="ctr">
            <a:lnSpc>
              <a:spcPct val="100000"/>
            </a:lnSpc>
          </a:pPr>
          <a:r>
            <a:rPr lang="en-US" sz="2000" b="0" strike="noStrike" spc="-1">
              <a:solidFill>
                <a:srgbClr val="000000"/>
              </a:solidFill>
              <a:latin typeface="Aptos Narrow"/>
            </a:rPr>
            <a:t>EA</a:t>
          </a:r>
          <a:endParaRPr lang="en-US" sz="2000" b="0" strike="noStrike" spc="-1">
            <a:latin typeface="Times New Roman"/>
          </a:endParaRPr>
        </a:p>
      </xdr:txBody>
    </xdr:sp>
    <xdr:clientData/>
  </xdr:twoCellAnchor>
  <xdr:twoCellAnchor>
    <xdr:from>
      <xdr:col>2</xdr:col>
      <xdr:colOff>304920</xdr:colOff>
      <xdr:row>28</xdr:row>
      <xdr:rowOff>0</xdr:rowOff>
    </xdr:from>
    <xdr:to>
      <xdr:col>4</xdr:col>
      <xdr:colOff>577080</xdr:colOff>
      <xdr:row>39</xdr:row>
      <xdr:rowOff>35640</xdr:rowOff>
    </xdr:to>
    <xdr:sp macro="" textlink="">
      <xdr:nvSpPr>
        <xdr:cNvPr id="110" name="CustomShape 1">
          <a:extLst>
            <a:ext uri="{FF2B5EF4-FFF2-40B4-BE49-F238E27FC236}">
              <a16:creationId xmlns:a16="http://schemas.microsoft.com/office/drawing/2014/main" id="{00000000-0008-0000-0600-00006E000000}"/>
            </a:ext>
          </a:extLst>
        </xdr:cNvPr>
        <xdr:cNvSpPr/>
      </xdr:nvSpPr>
      <xdr:spPr>
        <a:xfrm flipH="1" flipV="1">
          <a:off x="1791720" y="6876720"/>
          <a:ext cx="1759320" cy="2655000"/>
        </a:xfrm>
        <a:prstGeom prst="bentConnector2">
          <a:avLst/>
        </a:prstGeom>
        <a:noFill/>
        <a:ln w="31680">
          <a:prstDash val="dash"/>
          <a:tailEnd type="triangle" w="med" len="med"/>
        </a:ln>
      </xdr:spPr>
      <xdr:style>
        <a:lnRef idx="2">
          <a:schemeClr val="accent2"/>
        </a:lnRef>
        <a:fillRef idx="0">
          <a:schemeClr val="accent2"/>
        </a:fillRef>
        <a:effectRef idx="1">
          <a:schemeClr val="accent2"/>
        </a:effectRef>
        <a:fontRef idx="minor"/>
      </xdr:style>
    </xdr:sp>
    <xdr:clientData/>
  </xdr:twoCellAnchor>
  <xdr:twoCellAnchor>
    <xdr:from>
      <xdr:col>6</xdr:col>
      <xdr:colOff>302400</xdr:colOff>
      <xdr:row>12</xdr:row>
      <xdr:rowOff>46800</xdr:rowOff>
    </xdr:from>
    <xdr:to>
      <xdr:col>9</xdr:col>
      <xdr:colOff>141120</xdr:colOff>
      <xdr:row>25</xdr:row>
      <xdr:rowOff>82800</xdr:rowOff>
    </xdr:to>
    <xdr:sp macro="" textlink="">
      <xdr:nvSpPr>
        <xdr:cNvPr id="111" name="CustomShape 1">
          <a:extLst>
            <a:ext uri="{FF2B5EF4-FFF2-40B4-BE49-F238E27FC236}">
              <a16:creationId xmlns:a16="http://schemas.microsoft.com/office/drawing/2014/main" id="{00000000-0008-0000-0600-00006F000000}"/>
            </a:ext>
          </a:extLst>
        </xdr:cNvPr>
        <xdr:cNvSpPr/>
      </xdr:nvSpPr>
      <xdr:spPr>
        <a:xfrm flipH="1" flipV="1">
          <a:off x="4763520" y="3113640"/>
          <a:ext cx="2069280" cy="3131640"/>
        </a:xfrm>
        <a:prstGeom prst="bentConnector2">
          <a:avLst/>
        </a:prstGeom>
        <a:noFill/>
        <a:ln w="31680">
          <a:prstDash val="dash"/>
          <a:tailEnd type="triangle" w="med" len="med"/>
        </a:ln>
      </xdr:spPr>
      <xdr:style>
        <a:lnRef idx="2">
          <a:schemeClr val="accent2"/>
        </a:lnRef>
        <a:fillRef idx="0">
          <a:schemeClr val="accent2"/>
        </a:fillRef>
        <a:effectRef idx="1">
          <a:schemeClr val="accent2"/>
        </a:effectRef>
        <a:fontRef idx="minor"/>
      </xdr:style>
    </xdr:sp>
    <xdr:clientData/>
  </xdr:twoCellAnchor>
  <xdr:twoCellAnchor>
    <xdr:from>
      <xdr:col>10</xdr:col>
      <xdr:colOff>521280</xdr:colOff>
      <xdr:row>14</xdr:row>
      <xdr:rowOff>198000</xdr:rowOff>
    </xdr:from>
    <xdr:to>
      <xdr:col>13</xdr:col>
      <xdr:colOff>43920</xdr:colOff>
      <xdr:row>20</xdr:row>
      <xdr:rowOff>86040</xdr:rowOff>
    </xdr:to>
    <xdr:sp macro="" textlink="">
      <xdr:nvSpPr>
        <xdr:cNvPr id="112" name="CustomShape 1">
          <a:extLst>
            <a:ext uri="{FF2B5EF4-FFF2-40B4-BE49-F238E27FC236}">
              <a16:creationId xmlns:a16="http://schemas.microsoft.com/office/drawing/2014/main" id="{00000000-0008-0000-0600-000070000000}"/>
            </a:ext>
          </a:extLst>
        </xdr:cNvPr>
        <xdr:cNvSpPr/>
      </xdr:nvSpPr>
      <xdr:spPr>
        <a:xfrm flipH="1">
          <a:off x="7957080" y="3741120"/>
          <a:ext cx="1753200" cy="1316880"/>
        </a:xfrm>
        <a:prstGeom prst="bentConnector2">
          <a:avLst/>
        </a:prstGeom>
        <a:noFill/>
        <a:ln w="31680">
          <a:prstDash val="dash"/>
          <a:tailEnd type="triangle" w="med" len="med"/>
        </a:ln>
      </xdr:spPr>
      <xdr:style>
        <a:lnRef idx="2">
          <a:schemeClr val="accent2"/>
        </a:lnRef>
        <a:fillRef idx="0">
          <a:schemeClr val="accent2"/>
        </a:fillRef>
        <a:effectRef idx="1">
          <a:schemeClr val="accent2"/>
        </a:effectRef>
        <a:fontRef idx="minor"/>
      </xdr:style>
    </xdr:sp>
    <xdr:clientData/>
  </xdr:twoCellAnchor>
  <xdr:twoCellAnchor>
    <xdr:from>
      <xdr:col>14</xdr:col>
      <xdr:colOff>423000</xdr:colOff>
      <xdr:row>12</xdr:row>
      <xdr:rowOff>70200</xdr:rowOff>
    </xdr:from>
    <xdr:to>
      <xdr:col>17</xdr:col>
      <xdr:colOff>158760</xdr:colOff>
      <xdr:row>17</xdr:row>
      <xdr:rowOff>163440</xdr:rowOff>
    </xdr:to>
    <xdr:sp macro="" textlink="">
      <xdr:nvSpPr>
        <xdr:cNvPr id="113" name="CustomShape 1">
          <a:extLst>
            <a:ext uri="{FF2B5EF4-FFF2-40B4-BE49-F238E27FC236}">
              <a16:creationId xmlns:a16="http://schemas.microsoft.com/office/drawing/2014/main" id="{00000000-0008-0000-0600-000071000000}"/>
            </a:ext>
          </a:extLst>
        </xdr:cNvPr>
        <xdr:cNvSpPr/>
      </xdr:nvSpPr>
      <xdr:spPr>
        <a:xfrm flipH="1" flipV="1">
          <a:off x="10833120" y="3137040"/>
          <a:ext cx="1966320" cy="1283760"/>
        </a:xfrm>
        <a:prstGeom prst="bentConnector2">
          <a:avLst/>
        </a:prstGeom>
        <a:noFill/>
        <a:ln w="31680">
          <a:prstDash val="dash"/>
          <a:tailEnd type="triangle" w="med" len="med"/>
        </a:ln>
      </xdr:spPr>
      <xdr:style>
        <a:lnRef idx="2">
          <a:schemeClr val="accent2"/>
        </a:lnRef>
        <a:fillRef idx="0">
          <a:schemeClr val="accent2"/>
        </a:fillRef>
        <a:effectRef idx="1">
          <a:schemeClr val="accent2"/>
        </a:effectRef>
        <a:fontRef idx="minor"/>
      </xdr:style>
    </xdr:sp>
    <xdr:clientData/>
  </xdr:twoCellAnchor>
  <xdr:twoCellAnchor>
    <xdr:from>
      <xdr:col>5</xdr:col>
      <xdr:colOff>1080</xdr:colOff>
      <xdr:row>53</xdr:row>
      <xdr:rowOff>165600</xdr:rowOff>
    </xdr:from>
    <xdr:to>
      <xdr:col>7</xdr:col>
      <xdr:colOff>365400</xdr:colOff>
      <xdr:row>57</xdr:row>
      <xdr:rowOff>83520</xdr:rowOff>
    </xdr:to>
    <xdr:sp macro="" textlink="">
      <xdr:nvSpPr>
        <xdr:cNvPr id="114" name="CustomShape 1">
          <a:extLst>
            <a:ext uri="{FF2B5EF4-FFF2-40B4-BE49-F238E27FC236}">
              <a16:creationId xmlns:a16="http://schemas.microsoft.com/office/drawing/2014/main" id="{00000000-0008-0000-0600-000072000000}"/>
            </a:ext>
          </a:extLst>
        </xdr:cNvPr>
        <xdr:cNvSpPr/>
      </xdr:nvSpPr>
      <xdr:spPr>
        <a:xfrm>
          <a:off x="3718800" y="12995640"/>
          <a:ext cx="1851480" cy="870480"/>
        </a:xfrm>
        <a:prstGeom prst="rect">
          <a:avLst/>
        </a:prstGeom>
        <a:ln/>
      </xdr:spPr>
      <xdr:style>
        <a:lnRef idx="2">
          <a:schemeClr val="accent6"/>
        </a:lnRef>
        <a:fillRef idx="1">
          <a:schemeClr val="lt1"/>
        </a:fillRef>
        <a:effectRef idx="0">
          <a:schemeClr val="accent6"/>
        </a:effectRef>
        <a:fontRef idx="minor"/>
      </xdr:style>
      <xdr:txBody>
        <a:bodyPr lIns="90000" tIns="45000" rIns="90000" bIns="45000" anchor="ctr">
          <a:noAutofit/>
        </a:bodyPr>
        <a:lstStyle/>
        <a:p>
          <a:pPr algn="ctr">
            <a:lnSpc>
              <a:spcPct val="100000"/>
            </a:lnSpc>
          </a:pPr>
          <a:r>
            <a:rPr lang="en-US" sz="2000" b="0" strike="noStrike" spc="-1">
              <a:solidFill>
                <a:srgbClr val="000000"/>
              </a:solidFill>
              <a:latin typeface="Aptos Narrow"/>
            </a:rPr>
            <a:t>ED</a:t>
          </a:r>
          <a:endParaRPr lang="en-US" sz="2000" b="0" strike="noStrike" spc="-1">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54</xdr:col>
      <xdr:colOff>0</xdr:colOff>
      <xdr:row>6</xdr:row>
      <xdr:rowOff>160560</xdr:rowOff>
    </xdr:from>
    <xdr:to>
      <xdr:col>54</xdr:col>
      <xdr:colOff>183960</xdr:colOff>
      <xdr:row>8</xdr:row>
      <xdr:rowOff>76320</xdr:rowOff>
    </xdr:to>
    <xdr:sp macro="" textlink="">
      <xdr:nvSpPr>
        <xdr:cNvPr id="115" name="CustomShape 1">
          <a:extLst>
            <a:ext uri="{FF2B5EF4-FFF2-40B4-BE49-F238E27FC236}">
              <a16:creationId xmlns:a16="http://schemas.microsoft.com/office/drawing/2014/main" id="{00000000-0008-0000-0700-000073000000}"/>
            </a:ext>
          </a:extLst>
        </xdr:cNvPr>
        <xdr:cNvSpPr/>
      </xdr:nvSpPr>
      <xdr:spPr>
        <a:xfrm>
          <a:off x="14788440" y="158904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192600</xdr:colOff>
      <xdr:row>0</xdr:row>
      <xdr:rowOff>0</xdr:rowOff>
    </xdr:from>
    <xdr:to>
      <xdr:col>6</xdr:col>
      <xdr:colOff>128880</xdr:colOff>
      <xdr:row>1</xdr:row>
      <xdr:rowOff>80640</xdr:rowOff>
    </xdr:to>
    <xdr:sp macro="" textlink="">
      <xdr:nvSpPr>
        <xdr:cNvPr id="116" name="CustomShape 1">
          <a:extLst>
            <a:ext uri="{FF2B5EF4-FFF2-40B4-BE49-F238E27FC236}">
              <a16:creationId xmlns:a16="http://schemas.microsoft.com/office/drawing/2014/main" id="{00000000-0008-0000-0700-000074000000}"/>
            </a:ext>
          </a:extLst>
        </xdr:cNvPr>
        <xdr:cNvSpPr/>
      </xdr:nvSpPr>
      <xdr:spPr>
        <a:xfrm>
          <a:off x="192600" y="0"/>
          <a:ext cx="1574280" cy="3186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800" b="1" strike="noStrike" spc="-1">
              <a:solidFill>
                <a:srgbClr val="000000"/>
              </a:solidFill>
              <a:latin typeface="游ゴシック"/>
              <a:ea typeface="游ゴシック"/>
            </a:rPr>
            <a:t>E_利用内訳表</a:t>
          </a:r>
          <a:endParaRPr lang="en-US" sz="1800" b="0" strike="noStrike" spc="-1">
            <a:latin typeface="Times New Roman"/>
          </a:endParaRPr>
        </a:p>
      </xdr:txBody>
    </xdr:sp>
    <xdr:clientData/>
  </xdr:twoCellAnchor>
  <xdr:twoCellAnchor>
    <xdr:from>
      <xdr:col>3</xdr:col>
      <xdr:colOff>189720</xdr:colOff>
      <xdr:row>73</xdr:row>
      <xdr:rowOff>0</xdr:rowOff>
    </xdr:from>
    <xdr:to>
      <xdr:col>5</xdr:col>
      <xdr:colOff>128520</xdr:colOff>
      <xdr:row>73</xdr:row>
      <xdr:rowOff>204480</xdr:rowOff>
    </xdr:to>
    <xdr:sp macro="" textlink="">
      <xdr:nvSpPr>
        <xdr:cNvPr id="117" name="CustomShape 1">
          <a:extLst>
            <a:ext uri="{FF2B5EF4-FFF2-40B4-BE49-F238E27FC236}">
              <a16:creationId xmlns:a16="http://schemas.microsoft.com/office/drawing/2014/main" id="{00000000-0008-0000-0700-000075000000}"/>
            </a:ext>
          </a:extLst>
        </xdr:cNvPr>
        <xdr:cNvSpPr/>
      </xdr:nvSpPr>
      <xdr:spPr>
        <a:xfrm>
          <a:off x="1008720" y="1709712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17</xdr:col>
      <xdr:colOff>22680</xdr:colOff>
      <xdr:row>72</xdr:row>
      <xdr:rowOff>190440</xdr:rowOff>
    </xdr:from>
    <xdr:to>
      <xdr:col>21</xdr:col>
      <xdr:colOff>91440</xdr:colOff>
      <xdr:row>73</xdr:row>
      <xdr:rowOff>156960</xdr:rowOff>
    </xdr:to>
    <xdr:sp macro="" textlink="">
      <xdr:nvSpPr>
        <xdr:cNvPr id="118" name="CustomShape 1">
          <a:extLst>
            <a:ext uri="{FF2B5EF4-FFF2-40B4-BE49-F238E27FC236}">
              <a16:creationId xmlns:a16="http://schemas.microsoft.com/office/drawing/2014/main" id="{00000000-0008-0000-0700-000076000000}"/>
            </a:ext>
          </a:extLst>
        </xdr:cNvPr>
        <xdr:cNvSpPr/>
      </xdr:nvSpPr>
      <xdr:spPr>
        <a:xfrm>
          <a:off x="4664520" y="1704960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(夜間/上限3,500円)</a:t>
          </a:r>
          <a:endParaRPr lang="en-US" sz="900" b="0" strike="noStrike" spc="-1">
            <a:latin typeface="Times New Roman"/>
          </a:endParaRPr>
        </a:p>
      </xdr:txBody>
    </xdr:sp>
    <xdr:clientData/>
  </xdr:twoCellAnchor>
  <xdr:twoCellAnchor>
    <xdr:from>
      <xdr:col>46</xdr:col>
      <xdr:colOff>0</xdr:colOff>
      <xdr:row>72</xdr:row>
      <xdr:rowOff>205920</xdr:rowOff>
    </xdr:from>
    <xdr:to>
      <xdr:col>47</xdr:col>
      <xdr:colOff>212040</xdr:colOff>
      <xdr:row>73</xdr:row>
      <xdr:rowOff>172440</xdr:rowOff>
    </xdr:to>
    <xdr:sp macro="" textlink="">
      <xdr:nvSpPr>
        <xdr:cNvPr id="119" name="CustomShape 1">
          <a:extLst>
            <a:ext uri="{FF2B5EF4-FFF2-40B4-BE49-F238E27FC236}">
              <a16:creationId xmlns:a16="http://schemas.microsoft.com/office/drawing/2014/main" id="{00000000-0008-0000-0700-000077000000}"/>
            </a:ext>
          </a:extLst>
        </xdr:cNvPr>
        <xdr:cNvSpPr/>
      </xdr:nvSpPr>
      <xdr:spPr>
        <a:xfrm>
          <a:off x="12603960" y="1706508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(合計)</a:t>
          </a:r>
          <a:endParaRPr lang="en-US" sz="900" b="0" strike="noStrike" spc="-1">
            <a:latin typeface="Times New Roman"/>
          </a:endParaRPr>
        </a:p>
      </xdr:txBody>
    </xdr:sp>
    <xdr:clientData/>
  </xdr:twoCellAnchor>
  <xdr:twoCellAnchor>
    <xdr:from>
      <xdr:col>32</xdr:col>
      <xdr:colOff>228600</xdr:colOff>
      <xdr:row>41</xdr:row>
      <xdr:rowOff>206280</xdr:rowOff>
    </xdr:from>
    <xdr:to>
      <xdr:col>34</xdr:col>
      <xdr:colOff>167400</xdr:colOff>
      <xdr:row>42</xdr:row>
      <xdr:rowOff>172800</xdr:rowOff>
    </xdr:to>
    <xdr:sp macro="" textlink="">
      <xdr:nvSpPr>
        <xdr:cNvPr id="120" name="CustomShape 1">
          <a:extLst>
            <a:ext uri="{FF2B5EF4-FFF2-40B4-BE49-F238E27FC236}">
              <a16:creationId xmlns:a16="http://schemas.microsoft.com/office/drawing/2014/main" id="{00000000-0008-0000-0700-000078000000}"/>
            </a:ext>
          </a:extLst>
        </xdr:cNvPr>
        <xdr:cNvSpPr/>
      </xdr:nvSpPr>
      <xdr:spPr>
        <a:xfrm>
          <a:off x="9009720" y="968364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xdr:from>
      <xdr:col>32</xdr:col>
      <xdr:colOff>186480</xdr:colOff>
      <xdr:row>72</xdr:row>
      <xdr:rowOff>190440</xdr:rowOff>
    </xdr:from>
    <xdr:to>
      <xdr:col>34</xdr:col>
      <xdr:colOff>125280</xdr:colOff>
      <xdr:row>73</xdr:row>
      <xdr:rowOff>156960</xdr:rowOff>
    </xdr:to>
    <xdr:sp macro="" textlink="">
      <xdr:nvSpPr>
        <xdr:cNvPr id="121" name="CustomShape 1">
          <a:extLst>
            <a:ext uri="{FF2B5EF4-FFF2-40B4-BE49-F238E27FC236}">
              <a16:creationId xmlns:a16="http://schemas.microsoft.com/office/drawing/2014/main" id="{00000000-0008-0000-0700-000079000000}"/>
            </a:ext>
          </a:extLst>
        </xdr:cNvPr>
        <xdr:cNvSpPr/>
      </xdr:nvSpPr>
      <xdr:spPr>
        <a:xfrm>
          <a:off x="8967600" y="170496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13</xdr:col>
      <xdr:colOff>7920</xdr:colOff>
      <xdr:row>73</xdr:row>
      <xdr:rowOff>35640</xdr:rowOff>
    </xdr:from>
    <xdr:to>
      <xdr:col>13</xdr:col>
      <xdr:colOff>196200</xdr:colOff>
      <xdr:row>74</xdr:row>
      <xdr:rowOff>13680</xdr:rowOff>
    </xdr:to>
    <xdr:sp macro="" textlink="">
      <xdr:nvSpPr>
        <xdr:cNvPr id="122" name="CustomShape 1">
          <a:extLst>
            <a:ext uri="{FF2B5EF4-FFF2-40B4-BE49-F238E27FC236}">
              <a16:creationId xmlns:a16="http://schemas.microsoft.com/office/drawing/2014/main" id="{00000000-0008-0000-0700-00007A000000}"/>
            </a:ext>
          </a:extLst>
        </xdr:cNvPr>
        <xdr:cNvSpPr/>
      </xdr:nvSpPr>
      <xdr:spPr>
        <a:xfrm>
          <a:off x="3557520" y="17132760"/>
          <a:ext cx="188280" cy="216360"/>
        </a:xfrm>
        <a:prstGeom prst="mathPlus">
          <a:avLst>
            <a:gd name="adj1" fmla="val 2352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29</xdr:col>
      <xdr:colOff>3240</xdr:colOff>
      <xdr:row>72</xdr:row>
      <xdr:rowOff>218880</xdr:rowOff>
    </xdr:from>
    <xdr:to>
      <xdr:col>30</xdr:col>
      <xdr:colOff>6120</xdr:colOff>
      <xdr:row>74</xdr:row>
      <xdr:rowOff>24840</xdr:rowOff>
    </xdr:to>
    <xdr:sp macro="" textlink="">
      <xdr:nvSpPr>
        <xdr:cNvPr id="123" name="CustomShape 1">
          <a:extLst>
            <a:ext uri="{FF2B5EF4-FFF2-40B4-BE49-F238E27FC236}">
              <a16:creationId xmlns:a16="http://schemas.microsoft.com/office/drawing/2014/main" id="{00000000-0008-0000-0700-00007B000000}"/>
            </a:ext>
          </a:extLst>
        </xdr:cNvPr>
        <xdr:cNvSpPr/>
      </xdr:nvSpPr>
      <xdr:spPr>
        <a:xfrm>
          <a:off x="7965360" y="17078040"/>
          <a:ext cx="275760" cy="282240"/>
        </a:xfrm>
        <a:prstGeom prst="mathEqual">
          <a:avLst>
            <a:gd name="adj1" fmla="val 23520"/>
            <a:gd name="adj2" fmla="val 1176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1</xdr:col>
      <xdr:colOff>2160</xdr:colOff>
      <xdr:row>3</xdr:row>
      <xdr:rowOff>129960</xdr:rowOff>
    </xdr:from>
    <xdr:to>
      <xdr:col>12</xdr:col>
      <xdr:colOff>131040</xdr:colOff>
      <xdr:row>4</xdr:row>
      <xdr:rowOff>159840</xdr:rowOff>
    </xdr:to>
    <xdr:sp macro="" textlink="">
      <xdr:nvSpPr>
        <xdr:cNvPr id="124" name="CustomShape 1">
          <a:extLst>
            <a:ext uri="{FF2B5EF4-FFF2-40B4-BE49-F238E27FC236}">
              <a16:creationId xmlns:a16="http://schemas.microsoft.com/office/drawing/2014/main" id="{00000000-0008-0000-0700-00007C000000}"/>
            </a:ext>
          </a:extLst>
        </xdr:cNvPr>
        <xdr:cNvSpPr/>
      </xdr:nvSpPr>
      <xdr:spPr>
        <a:xfrm>
          <a:off x="275040" y="844200"/>
          <a:ext cx="3132360" cy="2678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Aptos Narrow"/>
            </a:rPr>
            <a:t>＜１．日中</a:t>
          </a:r>
          <a:r>
            <a:rPr lang="en-US" sz="1400" b="1" strike="noStrike" spc="-1">
              <a:solidFill>
                <a:srgbClr val="FF0000"/>
              </a:solidFill>
              <a:latin typeface="Aptos Narrow"/>
            </a:rPr>
            <a:t>（7時～22時まで）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0</xdr:col>
      <xdr:colOff>219960</xdr:colOff>
      <xdr:row>47</xdr:row>
      <xdr:rowOff>25920</xdr:rowOff>
    </xdr:from>
    <xdr:to>
      <xdr:col>12</xdr:col>
      <xdr:colOff>255240</xdr:colOff>
      <xdr:row>48</xdr:row>
      <xdr:rowOff>74520</xdr:rowOff>
    </xdr:to>
    <xdr:sp macro="" textlink="">
      <xdr:nvSpPr>
        <xdr:cNvPr id="125" name="CustomShape 1">
          <a:extLst>
            <a:ext uri="{FF2B5EF4-FFF2-40B4-BE49-F238E27FC236}">
              <a16:creationId xmlns:a16="http://schemas.microsoft.com/office/drawing/2014/main" id="{00000000-0008-0000-0700-00007D000000}"/>
            </a:ext>
          </a:extLst>
        </xdr:cNvPr>
        <xdr:cNvSpPr/>
      </xdr:nvSpPr>
      <xdr:spPr>
        <a:xfrm>
          <a:off x="219960" y="10931760"/>
          <a:ext cx="3311640" cy="286920"/>
        </a:xfrm>
        <a:prstGeom prst="rect">
          <a:avLst/>
        </a:prstGeom>
        <a:solidFill>
          <a:schemeClr val="tx1"/>
        </a:solid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Times New Roman"/>
            </a:rPr>
            <a:t>＜2．</a:t>
          </a:r>
          <a:r>
            <a:rPr lang="en-US" sz="1400" b="1" strike="noStrike" spc="-1">
              <a:solidFill>
                <a:srgbClr val="000000"/>
              </a:solidFill>
              <a:latin typeface="Aptos Narrow"/>
            </a:rPr>
            <a:t>夜間（22時～翌7時まで）の利用分＞</a:t>
          </a:r>
          <a:endParaRPr lang="en-US" sz="1400" b="0" strike="noStrike" spc="-1">
            <a:latin typeface="Times New Roman"/>
          </a:endParaRPr>
        </a:p>
      </xdr:txBody>
    </xdr:sp>
    <xdr:clientData/>
  </xdr:twoCellAnchor>
  <xdr:twoCellAnchor>
    <xdr:from>
      <xdr:col>58</xdr:col>
      <xdr:colOff>0</xdr:colOff>
      <xdr:row>47</xdr:row>
      <xdr:rowOff>160560</xdr:rowOff>
    </xdr:from>
    <xdr:to>
      <xdr:col>58</xdr:col>
      <xdr:colOff>183960</xdr:colOff>
      <xdr:row>49</xdr:row>
      <xdr:rowOff>76320</xdr:rowOff>
    </xdr:to>
    <xdr:sp macro="" textlink="">
      <xdr:nvSpPr>
        <xdr:cNvPr id="126" name="CustomShape 1">
          <a:extLst>
            <a:ext uri="{FF2B5EF4-FFF2-40B4-BE49-F238E27FC236}">
              <a16:creationId xmlns:a16="http://schemas.microsoft.com/office/drawing/2014/main" id="{00000000-0008-0000-0700-00007E000000}"/>
            </a:ext>
          </a:extLst>
        </xdr:cNvPr>
        <xdr:cNvSpPr/>
      </xdr:nvSpPr>
      <xdr:spPr>
        <a:xfrm>
          <a:off x="15880680" y="1106640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50040</xdr:colOff>
      <xdr:row>1</xdr:row>
      <xdr:rowOff>149400</xdr:rowOff>
    </xdr:from>
    <xdr:to>
      <xdr:col>17</xdr:col>
      <xdr:colOff>80640</xdr:colOff>
      <xdr:row>3</xdr:row>
      <xdr:rowOff>36000</xdr:rowOff>
    </xdr:to>
    <xdr:sp macro="" textlink="">
      <xdr:nvSpPr>
        <xdr:cNvPr id="127" name="CustomShape 1">
          <a:extLst>
            <a:ext uri="{FF2B5EF4-FFF2-40B4-BE49-F238E27FC236}">
              <a16:creationId xmlns:a16="http://schemas.microsoft.com/office/drawing/2014/main" id="{00000000-0008-0000-0700-00007F000000}"/>
            </a:ext>
          </a:extLst>
        </xdr:cNvPr>
        <xdr:cNvSpPr/>
      </xdr:nvSpPr>
      <xdr:spPr>
        <a:xfrm>
          <a:off x="50040" y="38736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①～⑧の黄色セルに入力すると、⑨～⑯の白いセルは自動計算されます。</a:t>
          </a:r>
          <a:endParaRPr lang="en-US" sz="1050" b="0" strike="noStrike" spc="-1">
            <a:latin typeface="Times New Roman"/>
          </a:endParaRPr>
        </a:p>
      </xdr:txBody>
    </xdr:sp>
    <xdr:clientData/>
  </xdr:twoCellAnchor>
  <xdr:twoCellAnchor>
    <xdr:from>
      <xdr:col>58</xdr:col>
      <xdr:colOff>0</xdr:colOff>
      <xdr:row>0</xdr:row>
      <xdr:rowOff>88200</xdr:rowOff>
    </xdr:from>
    <xdr:to>
      <xdr:col>75</xdr:col>
      <xdr:colOff>109800</xdr:colOff>
      <xdr:row>5</xdr:row>
      <xdr:rowOff>57240</xdr:rowOff>
    </xdr:to>
    <xdr:sp macro="" textlink="">
      <xdr:nvSpPr>
        <xdr:cNvPr id="128" name="CustomShape 1">
          <a:extLst>
            <a:ext uri="{FF2B5EF4-FFF2-40B4-BE49-F238E27FC236}">
              <a16:creationId xmlns:a16="http://schemas.microsoft.com/office/drawing/2014/main" id="{00000000-0008-0000-0700-000080000000}"/>
            </a:ext>
          </a:extLst>
        </xdr:cNvPr>
        <xdr:cNvSpPr/>
      </xdr:nvSpPr>
      <xdr:spPr>
        <a:xfrm>
          <a:off x="15880680" y="88200"/>
          <a:ext cx="4751640" cy="1159560"/>
        </a:xfrm>
        <a:prstGeom prst="wedgeRoundRectCallout">
          <a:avLst>
            <a:gd name="adj1" fmla="val 34709"/>
            <a:gd name="adj2" fmla="val 63533"/>
            <a:gd name="adj3" fmla="val 16667"/>
          </a:avLst>
        </a:prstGeom>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★利用日ごと、</a:t>
          </a:r>
          <a:r>
            <a:rPr lang="en-US" sz="1100" b="1" strike="noStrike" spc="-1">
              <a:solidFill>
                <a:srgbClr val="F2CFEE"/>
              </a:solidFill>
              <a:latin typeface="Aptos Narrow"/>
            </a:rPr>
            <a:t>分単位で計算</a:t>
          </a:r>
          <a:endParaRPr lang="en-US" sz="1100" b="0" strike="noStrike" spc="-1">
            <a:latin typeface="Times New Roman"/>
          </a:endParaRPr>
        </a:p>
        <a:p>
          <a:pPr>
            <a:lnSpc>
              <a:spcPct val="100000"/>
            </a:lnSpc>
          </a:pPr>
          <a:r>
            <a:rPr lang="en-US" sz="1100" b="0" strike="noStrike" spc="-1">
              <a:solidFill>
                <a:srgbClr val="FFFFFF"/>
              </a:solidFill>
              <a:latin typeface="Aptos Narrow"/>
            </a:rPr>
            <a:t>計算結果を比較し、少額となったものを⑮補助金申請決定額とする</a:t>
          </a:r>
          <a:endParaRPr lang="en-US" sz="1100" b="0" strike="noStrike" spc="-1">
            <a:latin typeface="Times New Roman"/>
          </a:endParaRPr>
        </a:p>
        <a:p>
          <a:pPr>
            <a:lnSpc>
              <a:spcPct val="100000"/>
            </a:lnSpc>
          </a:pPr>
          <a:r>
            <a:rPr lang="en-US" sz="1100" b="0" strike="noStrike" spc="-1">
              <a:solidFill>
                <a:srgbClr val="FFFFFF"/>
              </a:solidFill>
              <a:latin typeface="Aptos Narrow"/>
            </a:rPr>
            <a:t>⑬補助対象額=⑪時間当たり単価×</a:t>
          </a:r>
          <a:r>
            <a:rPr lang="en-US" sz="1100" b="1" strike="noStrike" spc="-1">
              <a:solidFill>
                <a:srgbClr val="F2CFEE"/>
              </a:solidFill>
              <a:latin typeface="Aptos Narrow"/>
            </a:rPr>
            <a:t>⑩利用総時間</a:t>
          </a:r>
          <a:endParaRPr lang="en-US" sz="1100" b="0" strike="noStrike" spc="-1">
            <a:latin typeface="Times New Roman"/>
          </a:endParaRPr>
        </a:p>
        <a:p>
          <a:pPr>
            <a:lnSpc>
              <a:spcPct val="100000"/>
            </a:lnSpc>
          </a:pPr>
          <a:r>
            <a:rPr lang="en-US" sz="1100" b="0" strike="noStrike" spc="-1">
              <a:solidFill>
                <a:srgbClr val="FFFFFF"/>
              </a:solidFill>
              <a:latin typeface="Aptos Narrow"/>
            </a:rPr>
            <a:t>⑭補助上限額=2,500×</a:t>
          </a:r>
          <a:r>
            <a:rPr lang="en-US" sz="1100" b="1" strike="noStrike" spc="-1">
              <a:solidFill>
                <a:srgbClr val="F2CFEE"/>
              </a:solidFill>
              <a:latin typeface="Aptos Narrow"/>
            </a:rPr>
            <a:t>⑩利用総時間</a:t>
          </a:r>
          <a:endParaRPr lang="en-US" sz="1100" b="0" strike="noStrike" spc="-1">
            <a:latin typeface="Times New Roman"/>
          </a:endParaRPr>
        </a:p>
        <a:p>
          <a:pPr>
            <a:lnSpc>
              <a:spcPct val="100000"/>
            </a:lnSpc>
          </a:pPr>
          <a:endParaRPr lang="en-US" sz="1100" b="0" strike="noStrike" spc="-1">
            <a:latin typeface="Times New Roman"/>
          </a:endParaRPr>
        </a:p>
      </xdr:txBody>
    </xdr:sp>
    <xdr:clientData/>
  </xdr:twoCellAnchor>
  <xdr:twoCellAnchor>
    <xdr:from>
      <xdr:col>54</xdr:col>
      <xdr:colOff>6480</xdr:colOff>
      <xdr:row>8</xdr:row>
      <xdr:rowOff>92160</xdr:rowOff>
    </xdr:from>
    <xdr:to>
      <xdr:col>63</xdr:col>
      <xdr:colOff>208800</xdr:colOff>
      <xdr:row>11</xdr:row>
      <xdr:rowOff>119880</xdr:rowOff>
    </xdr:to>
    <xdr:sp macro="" textlink="">
      <xdr:nvSpPr>
        <xdr:cNvPr id="129" name="CustomShape 1">
          <a:extLst>
            <a:ext uri="{FF2B5EF4-FFF2-40B4-BE49-F238E27FC236}">
              <a16:creationId xmlns:a16="http://schemas.microsoft.com/office/drawing/2014/main" id="{00000000-0008-0000-0700-000081000000}"/>
            </a:ext>
          </a:extLst>
        </xdr:cNvPr>
        <xdr:cNvSpPr/>
      </xdr:nvSpPr>
      <xdr:spPr>
        <a:xfrm>
          <a:off x="14794920" y="1996920"/>
          <a:ext cx="2659680" cy="713520"/>
        </a:xfrm>
        <a:prstGeom prst="wedgeRoundRectCallout">
          <a:avLst>
            <a:gd name="adj1" fmla="val -17655"/>
            <a:gd name="adj2" fmla="val 178632"/>
            <a:gd name="adj3" fmla="val 16667"/>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時間単位として取り扱うため</a:t>
          </a:r>
          <a:endParaRPr lang="en-US" sz="1100" b="0" strike="noStrike" spc="-1">
            <a:latin typeface="Times New Roman"/>
          </a:endParaRPr>
        </a:p>
        <a:p>
          <a:pPr>
            <a:lnSpc>
              <a:spcPct val="100000"/>
            </a:lnSpc>
          </a:pPr>
          <a:r>
            <a:rPr lang="en-US" sz="1100" b="0" strike="noStrike" spc="-1">
              <a:solidFill>
                <a:srgbClr val="000000"/>
              </a:solidFill>
              <a:latin typeface="Aptos Narrow"/>
            </a:rPr>
            <a:t>端数</a:t>
          </a:r>
          <a:r>
            <a:rPr lang="en-US" sz="1100" b="1" strike="noStrike" spc="-1">
              <a:solidFill>
                <a:srgbClr val="FF0000"/>
              </a:solidFill>
              <a:latin typeface="Aptos Narrow"/>
            </a:rPr>
            <a:t>繰り上げ</a:t>
          </a:r>
          <a:endParaRPr lang="en-US" sz="1100" b="0" strike="noStrike" spc="-1">
            <a:latin typeface="Times New Roman"/>
          </a:endParaRPr>
        </a:p>
      </xdr:txBody>
    </xdr:sp>
    <xdr:clientData/>
  </xdr:twoCellAnchor>
  <xdr:twoCellAnchor>
    <xdr:from>
      <xdr:col>54</xdr:col>
      <xdr:colOff>0</xdr:colOff>
      <xdr:row>8</xdr:row>
      <xdr:rowOff>123840</xdr:rowOff>
    </xdr:from>
    <xdr:to>
      <xdr:col>63</xdr:col>
      <xdr:colOff>189720</xdr:colOff>
      <xdr:row>11</xdr:row>
      <xdr:rowOff>151560</xdr:rowOff>
    </xdr:to>
    <xdr:sp macro="" textlink="">
      <xdr:nvSpPr>
        <xdr:cNvPr id="130" name="CustomShape 1">
          <a:extLst>
            <a:ext uri="{FF2B5EF4-FFF2-40B4-BE49-F238E27FC236}">
              <a16:creationId xmlns:a16="http://schemas.microsoft.com/office/drawing/2014/main" id="{00000000-0008-0000-0700-000082000000}"/>
            </a:ext>
          </a:extLst>
        </xdr:cNvPr>
        <xdr:cNvSpPr/>
      </xdr:nvSpPr>
      <xdr:spPr>
        <a:xfrm>
          <a:off x="14788440" y="2028600"/>
          <a:ext cx="2647080" cy="713520"/>
        </a:xfrm>
        <a:prstGeom prst="wedgeRoundRectCallout">
          <a:avLst>
            <a:gd name="adj1" fmla="val 317711"/>
            <a:gd name="adj2" fmla="val 49298"/>
            <a:gd name="adj3" fmla="val 16667"/>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時間単位として取り扱うため</a:t>
          </a:r>
          <a:endParaRPr lang="en-US" sz="1100" b="0" strike="noStrike" spc="-1">
            <a:latin typeface="Times New Roman"/>
          </a:endParaRPr>
        </a:p>
        <a:p>
          <a:pPr>
            <a:lnSpc>
              <a:spcPct val="100000"/>
            </a:lnSpc>
          </a:pPr>
          <a:r>
            <a:rPr lang="en-US" sz="1100" b="0" strike="noStrike" spc="-1">
              <a:solidFill>
                <a:srgbClr val="000000"/>
              </a:solidFill>
              <a:latin typeface="Aptos Narrow"/>
            </a:rPr>
            <a:t>端数</a:t>
          </a:r>
          <a:r>
            <a:rPr lang="en-US" sz="1100" b="1" strike="noStrike" spc="-1">
              <a:solidFill>
                <a:srgbClr val="FF0000"/>
              </a:solidFill>
              <a:latin typeface="Aptos Narrow"/>
            </a:rPr>
            <a:t>切り捨て</a:t>
          </a:r>
          <a:endParaRPr lang="en-US" sz="1100" b="0" strike="noStrike" spc="-1">
            <a:latin typeface="Times New Roman"/>
          </a:endParaRPr>
        </a:p>
      </xdr:txBody>
    </xdr:sp>
    <xdr:clientData/>
  </xdr:twoCellAnchor>
  <xdr:twoCellAnchor>
    <xdr:from>
      <xdr:col>16</xdr:col>
      <xdr:colOff>249480</xdr:colOff>
      <xdr:row>41</xdr:row>
      <xdr:rowOff>185760</xdr:rowOff>
    </xdr:from>
    <xdr:to>
      <xdr:col>21</xdr:col>
      <xdr:colOff>45000</xdr:colOff>
      <xdr:row>42</xdr:row>
      <xdr:rowOff>152280</xdr:rowOff>
    </xdr:to>
    <xdr:sp macro="" textlink="">
      <xdr:nvSpPr>
        <xdr:cNvPr id="131" name="CustomShape 1">
          <a:extLst>
            <a:ext uri="{FF2B5EF4-FFF2-40B4-BE49-F238E27FC236}">
              <a16:creationId xmlns:a16="http://schemas.microsoft.com/office/drawing/2014/main" id="{00000000-0008-0000-0700-000083000000}"/>
            </a:ext>
          </a:extLst>
        </xdr:cNvPr>
        <xdr:cNvSpPr/>
      </xdr:nvSpPr>
      <xdr:spPr>
        <a:xfrm>
          <a:off x="4618080" y="966312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(日中/上限2,500円)</a:t>
          </a:r>
          <a:endParaRPr lang="en-US" sz="900" b="0" strike="noStrike" spc="-1">
            <a:latin typeface="Times New Roman"/>
          </a:endParaRPr>
        </a:p>
      </xdr:txBody>
    </xdr:sp>
    <xdr:clientData/>
  </xdr:twoCellAnchor>
  <xdr:twoCellAnchor>
    <xdr:from>
      <xdr:col>54</xdr:col>
      <xdr:colOff>28440</xdr:colOff>
      <xdr:row>38</xdr:row>
      <xdr:rowOff>104760</xdr:rowOff>
    </xdr:from>
    <xdr:to>
      <xdr:col>65</xdr:col>
      <xdr:colOff>37080</xdr:colOff>
      <xdr:row>40</xdr:row>
      <xdr:rowOff>218520</xdr:rowOff>
    </xdr:to>
    <xdr:sp macro="" textlink="">
      <xdr:nvSpPr>
        <xdr:cNvPr id="132" name="CustomShape 1">
          <a:extLst>
            <a:ext uri="{FF2B5EF4-FFF2-40B4-BE49-F238E27FC236}">
              <a16:creationId xmlns:a16="http://schemas.microsoft.com/office/drawing/2014/main" id="{00000000-0008-0000-0700-000084000000}"/>
            </a:ext>
          </a:extLst>
        </xdr:cNvPr>
        <xdr:cNvSpPr/>
      </xdr:nvSpPr>
      <xdr:spPr>
        <a:xfrm>
          <a:off x="14816880" y="8867520"/>
          <a:ext cx="3012120" cy="590040"/>
        </a:xfrm>
        <a:prstGeom prst="wedgeRoundRectCallout">
          <a:avLst>
            <a:gd name="adj1" fmla="val 288575"/>
            <a:gd name="adj2" fmla="val 134044"/>
            <a:gd name="adj3" fmla="val 16667"/>
          </a:avLst>
        </a:prstGeom>
        <a:solidFill>
          <a:schemeClr val="accent6">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1" strike="noStrike" spc="-1">
              <a:solidFill>
                <a:srgbClr val="FF0000"/>
              </a:solidFill>
              <a:latin typeface="Aptos Narrow"/>
            </a:rPr>
            <a:t>⑮補助金申請額（合計）</a:t>
          </a:r>
          <a:r>
            <a:rPr lang="en-US" sz="1000" b="0" strike="noStrike" spc="-1">
              <a:solidFill>
                <a:srgbClr val="000000"/>
              </a:solidFill>
              <a:latin typeface="Aptos Narrow"/>
            </a:rPr>
            <a:t>÷⑩利用総時間</a:t>
          </a:r>
          <a:endParaRPr lang="en-US" sz="1000" b="0" strike="noStrike" spc="-1">
            <a:latin typeface="Times New Roman"/>
          </a:endParaRPr>
        </a:p>
        <a:p>
          <a:pPr>
            <a:lnSpc>
              <a:spcPct val="100000"/>
            </a:lnSpc>
          </a:pPr>
          <a:r>
            <a:rPr lang="en-US" sz="1000" b="0" strike="noStrike" spc="-1">
              <a:solidFill>
                <a:srgbClr val="000000"/>
              </a:solidFill>
              <a:latin typeface="Aptos Narrow"/>
            </a:rPr>
            <a:t>日中上限額と比較し少額となったもの</a:t>
          </a:r>
          <a:endParaRPr lang="en-US" sz="1000" b="0" strike="noStrike" spc="-1">
            <a:latin typeface="Times New Roman"/>
          </a:endParaRPr>
        </a:p>
      </xdr:txBody>
    </xdr:sp>
    <xdr:clientData/>
  </xdr:twoCellAnchor>
  <xdr:twoCellAnchor>
    <xdr:from>
      <xdr:col>54</xdr:col>
      <xdr:colOff>19080</xdr:colOff>
      <xdr:row>38</xdr:row>
      <xdr:rowOff>114480</xdr:rowOff>
    </xdr:from>
    <xdr:to>
      <xdr:col>65</xdr:col>
      <xdr:colOff>27720</xdr:colOff>
      <xdr:row>40</xdr:row>
      <xdr:rowOff>228240</xdr:rowOff>
    </xdr:to>
    <xdr:sp macro="" textlink="">
      <xdr:nvSpPr>
        <xdr:cNvPr id="133" name="CustomShape 1">
          <a:extLst>
            <a:ext uri="{FF2B5EF4-FFF2-40B4-BE49-F238E27FC236}">
              <a16:creationId xmlns:a16="http://schemas.microsoft.com/office/drawing/2014/main" id="{00000000-0008-0000-0700-000085000000}"/>
            </a:ext>
          </a:extLst>
        </xdr:cNvPr>
        <xdr:cNvSpPr/>
      </xdr:nvSpPr>
      <xdr:spPr>
        <a:xfrm>
          <a:off x="14807520" y="8877240"/>
          <a:ext cx="3012120" cy="590040"/>
        </a:xfrm>
        <a:prstGeom prst="wedgeRoundRectCallout">
          <a:avLst>
            <a:gd name="adj1" fmla="val -40022"/>
            <a:gd name="adj2" fmla="val 263239"/>
            <a:gd name="adj3" fmla="val 16667"/>
          </a:avLst>
        </a:prstGeom>
        <a:solidFill>
          <a:schemeClr val="accent6">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1" strike="noStrike" spc="-1">
              <a:solidFill>
                <a:srgbClr val="FF0000"/>
              </a:solidFill>
              <a:latin typeface="Aptos Narrow"/>
            </a:rPr>
            <a:t>⑮補助金申請額（合計）</a:t>
          </a:r>
          <a:r>
            <a:rPr lang="en-US" sz="1000" b="0" strike="noStrike" spc="-1">
              <a:solidFill>
                <a:srgbClr val="000000"/>
              </a:solidFill>
              <a:latin typeface="Aptos Narrow"/>
            </a:rPr>
            <a:t>÷⑩利用総時間</a:t>
          </a:r>
          <a:endParaRPr lang="en-US" sz="1000" b="0" strike="noStrike" spc="-1">
            <a:latin typeface="Times New Roman"/>
          </a:endParaRPr>
        </a:p>
        <a:p>
          <a:pPr>
            <a:lnSpc>
              <a:spcPct val="100000"/>
            </a:lnSpc>
          </a:pPr>
          <a:r>
            <a:rPr lang="en-US" sz="1000" b="0" strike="noStrike" spc="-1">
              <a:solidFill>
                <a:srgbClr val="000000"/>
              </a:solidFill>
              <a:latin typeface="Aptos Narrow"/>
            </a:rPr>
            <a:t>日中上限額と比較し少額となったもの</a:t>
          </a:r>
          <a:endParaRPr lang="en-US" sz="1000" b="0" strike="noStrike" spc="-1">
            <a:latin typeface="Times New Roman"/>
          </a:endParaRPr>
        </a:p>
      </xdr:txBody>
    </xdr:sp>
    <xdr:clientData/>
  </xdr:twoCellAnchor>
  <xdr:twoCellAnchor>
    <xdr:from>
      <xdr:col>69</xdr:col>
      <xdr:colOff>207360</xdr:colOff>
      <xdr:row>43</xdr:row>
      <xdr:rowOff>40320</xdr:rowOff>
    </xdr:from>
    <xdr:to>
      <xdr:col>74</xdr:col>
      <xdr:colOff>147600</xdr:colOff>
      <xdr:row>45</xdr:row>
      <xdr:rowOff>152640</xdr:rowOff>
    </xdr:to>
    <xdr:sp macro="" textlink="">
      <xdr:nvSpPr>
        <xdr:cNvPr id="134" name="CustomShape 1">
          <a:extLst>
            <a:ext uri="{FF2B5EF4-FFF2-40B4-BE49-F238E27FC236}">
              <a16:creationId xmlns:a16="http://schemas.microsoft.com/office/drawing/2014/main" id="{00000000-0008-0000-0700-000086000000}"/>
            </a:ext>
          </a:extLst>
        </xdr:cNvPr>
        <xdr:cNvSpPr/>
      </xdr:nvSpPr>
      <xdr:spPr>
        <a:xfrm>
          <a:off x="19091520" y="9993600"/>
          <a:ext cx="1305360" cy="588600"/>
        </a:xfrm>
        <a:prstGeom prst="wedgeRoundRectCallout">
          <a:avLst>
            <a:gd name="adj1" fmla="val -63629"/>
            <a:gd name="adj2" fmla="val 109625"/>
            <a:gd name="adj3" fmla="val 16667"/>
          </a:avLst>
        </a:prstGeom>
        <a:solidFill>
          <a:schemeClr val="accent4">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0" strike="noStrike" spc="-1">
              <a:solidFill>
                <a:srgbClr val="000000"/>
              </a:solidFill>
              <a:latin typeface="Aptos Narrow"/>
            </a:rPr>
            <a:t>⑩利用総時間</a:t>
          </a:r>
          <a:endParaRPr lang="en-US" sz="1000" b="0" strike="noStrike" spc="-1">
            <a:latin typeface="Times New Roman"/>
          </a:endParaRPr>
        </a:p>
        <a:p>
          <a:pPr>
            <a:lnSpc>
              <a:spcPct val="100000"/>
            </a:lnSpc>
          </a:pPr>
          <a:r>
            <a:rPr lang="en-US" sz="1000" b="0" strike="noStrike" spc="-1">
              <a:solidFill>
                <a:srgbClr val="000000"/>
              </a:solidFill>
              <a:latin typeface="Aptos Narrow"/>
            </a:rPr>
            <a:t>端数切捨て分</a:t>
          </a:r>
          <a:endParaRPr lang="en-US" sz="1000" b="0" strike="noStrike" spc="-1">
            <a:latin typeface="Times New Roman"/>
          </a:endParaRPr>
        </a:p>
      </xdr:txBody>
    </xdr:sp>
    <xdr:clientData/>
  </xdr:twoCellAnchor>
  <xdr:twoCellAnchor>
    <xdr:from>
      <xdr:col>54</xdr:col>
      <xdr:colOff>0</xdr:colOff>
      <xdr:row>38</xdr:row>
      <xdr:rowOff>87840</xdr:rowOff>
    </xdr:from>
    <xdr:to>
      <xdr:col>64</xdr:col>
      <xdr:colOff>228960</xdr:colOff>
      <xdr:row>40</xdr:row>
      <xdr:rowOff>201600</xdr:rowOff>
    </xdr:to>
    <xdr:sp macro="" textlink="">
      <xdr:nvSpPr>
        <xdr:cNvPr id="135" name="CustomShape 1">
          <a:extLst>
            <a:ext uri="{FF2B5EF4-FFF2-40B4-BE49-F238E27FC236}">
              <a16:creationId xmlns:a16="http://schemas.microsoft.com/office/drawing/2014/main" id="{00000000-0008-0000-0700-000087000000}"/>
            </a:ext>
          </a:extLst>
        </xdr:cNvPr>
        <xdr:cNvSpPr/>
      </xdr:nvSpPr>
      <xdr:spPr>
        <a:xfrm>
          <a:off x="14788440" y="8850600"/>
          <a:ext cx="2959200" cy="590040"/>
        </a:xfrm>
        <a:prstGeom prst="wedgeRoundRectCallout">
          <a:avLst>
            <a:gd name="adj1" fmla="val 139568"/>
            <a:gd name="adj2" fmla="val 117609"/>
            <a:gd name="adj3" fmla="val 16667"/>
          </a:avLst>
        </a:prstGeom>
        <a:solidFill>
          <a:schemeClr val="accent6">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1" strike="noStrike" spc="-1">
              <a:solidFill>
                <a:srgbClr val="FF0000"/>
              </a:solidFill>
              <a:latin typeface="Aptos Narrow"/>
            </a:rPr>
            <a:t>⑮補助金申請額（合計）</a:t>
          </a:r>
          <a:r>
            <a:rPr lang="en-US" sz="1000" b="0" strike="noStrike" spc="-1">
              <a:solidFill>
                <a:srgbClr val="000000"/>
              </a:solidFill>
              <a:latin typeface="Aptos Narrow"/>
            </a:rPr>
            <a:t>÷⑩利用総時間</a:t>
          </a:r>
          <a:endParaRPr lang="en-US" sz="1000" b="0" strike="noStrike" spc="-1">
            <a:latin typeface="Times New Roman"/>
          </a:endParaRPr>
        </a:p>
        <a:p>
          <a:pPr>
            <a:lnSpc>
              <a:spcPct val="100000"/>
            </a:lnSpc>
          </a:pPr>
          <a:r>
            <a:rPr lang="en-US" sz="1000" b="0" strike="noStrike" spc="-1">
              <a:solidFill>
                <a:srgbClr val="000000"/>
              </a:solidFill>
              <a:latin typeface="Aptos Narrow"/>
            </a:rPr>
            <a:t>日中上限額と比較し少額となったもの</a:t>
          </a:r>
          <a:endParaRPr lang="en-US" sz="1000" b="0" strike="noStrike" spc="-1">
            <a:latin typeface="Times New Roman"/>
          </a:endParaRPr>
        </a:p>
      </xdr:txBody>
    </xdr:sp>
    <xdr:clientData/>
  </xdr:twoCellAnchor>
  <xdr:twoCellAnchor>
    <xdr:from>
      <xdr:col>69</xdr:col>
      <xdr:colOff>204120</xdr:colOff>
      <xdr:row>43</xdr:row>
      <xdr:rowOff>43560</xdr:rowOff>
    </xdr:from>
    <xdr:to>
      <xdr:col>74</xdr:col>
      <xdr:colOff>147600</xdr:colOff>
      <xdr:row>45</xdr:row>
      <xdr:rowOff>155880</xdr:rowOff>
    </xdr:to>
    <xdr:sp macro="" textlink="">
      <xdr:nvSpPr>
        <xdr:cNvPr id="136" name="CustomShape 1">
          <a:extLst>
            <a:ext uri="{FF2B5EF4-FFF2-40B4-BE49-F238E27FC236}">
              <a16:creationId xmlns:a16="http://schemas.microsoft.com/office/drawing/2014/main" id="{00000000-0008-0000-0700-000088000000}"/>
            </a:ext>
          </a:extLst>
        </xdr:cNvPr>
        <xdr:cNvSpPr/>
      </xdr:nvSpPr>
      <xdr:spPr>
        <a:xfrm>
          <a:off x="19088280" y="9996840"/>
          <a:ext cx="1308600" cy="588600"/>
        </a:xfrm>
        <a:prstGeom prst="wedgeRoundRectCallout">
          <a:avLst>
            <a:gd name="adj1" fmla="val 299853"/>
            <a:gd name="adj2" fmla="val -2003"/>
            <a:gd name="adj3" fmla="val 16667"/>
          </a:avLst>
        </a:prstGeom>
        <a:solidFill>
          <a:schemeClr val="accent4">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0" strike="noStrike" spc="-1">
              <a:solidFill>
                <a:srgbClr val="000000"/>
              </a:solidFill>
              <a:latin typeface="Aptos Narrow"/>
            </a:rPr>
            <a:t>⑩利用総時間</a:t>
          </a:r>
          <a:endParaRPr lang="en-US" sz="1000" b="0" strike="noStrike" spc="-1">
            <a:latin typeface="Times New Roman"/>
          </a:endParaRPr>
        </a:p>
        <a:p>
          <a:pPr>
            <a:lnSpc>
              <a:spcPct val="100000"/>
            </a:lnSpc>
          </a:pPr>
          <a:r>
            <a:rPr lang="en-US" sz="1000" b="0" strike="noStrike" spc="-1">
              <a:solidFill>
                <a:srgbClr val="000000"/>
              </a:solidFill>
              <a:latin typeface="Aptos Narrow"/>
            </a:rPr>
            <a:t>端数切捨て分</a:t>
          </a:r>
          <a:endParaRPr lang="en-US" sz="1000" b="0" strike="noStrike" spc="-1">
            <a:latin typeface="Times New Roman"/>
          </a:endParaRPr>
        </a:p>
      </xdr:txBody>
    </xdr:sp>
    <xdr:clientData/>
  </xdr:twoCellAnchor>
  <xdr:twoCellAnchor>
    <xdr:from>
      <xdr:col>78</xdr:col>
      <xdr:colOff>46440</xdr:colOff>
      <xdr:row>47</xdr:row>
      <xdr:rowOff>128520</xdr:rowOff>
    </xdr:from>
    <xdr:to>
      <xdr:col>86</xdr:col>
      <xdr:colOff>160200</xdr:colOff>
      <xdr:row>49</xdr:row>
      <xdr:rowOff>136440</xdr:rowOff>
    </xdr:to>
    <xdr:sp macro="" textlink="">
      <xdr:nvSpPr>
        <xdr:cNvPr id="137" name="CustomShape 1">
          <a:extLst>
            <a:ext uri="{FF2B5EF4-FFF2-40B4-BE49-F238E27FC236}">
              <a16:creationId xmlns:a16="http://schemas.microsoft.com/office/drawing/2014/main" id="{00000000-0008-0000-0700-000089000000}"/>
            </a:ext>
          </a:extLst>
        </xdr:cNvPr>
        <xdr:cNvSpPr/>
      </xdr:nvSpPr>
      <xdr:spPr>
        <a:xfrm>
          <a:off x="21387960" y="11034360"/>
          <a:ext cx="2298240" cy="484200"/>
        </a:xfrm>
        <a:prstGeom prst="wedgeRoundRectCallout">
          <a:avLst>
            <a:gd name="adj1" fmla="val 228843"/>
            <a:gd name="adj2" fmla="val -265699"/>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78</xdr:col>
      <xdr:colOff>59040</xdr:colOff>
      <xdr:row>47</xdr:row>
      <xdr:rowOff>122400</xdr:rowOff>
    </xdr:from>
    <xdr:to>
      <xdr:col>86</xdr:col>
      <xdr:colOff>166320</xdr:colOff>
      <xdr:row>49</xdr:row>
      <xdr:rowOff>127440</xdr:rowOff>
    </xdr:to>
    <xdr:sp macro="" textlink="">
      <xdr:nvSpPr>
        <xdr:cNvPr id="138" name="CustomShape 1">
          <a:extLst>
            <a:ext uri="{FF2B5EF4-FFF2-40B4-BE49-F238E27FC236}">
              <a16:creationId xmlns:a16="http://schemas.microsoft.com/office/drawing/2014/main" id="{00000000-0008-0000-0700-00008A000000}"/>
            </a:ext>
          </a:extLst>
        </xdr:cNvPr>
        <xdr:cNvSpPr/>
      </xdr:nvSpPr>
      <xdr:spPr>
        <a:xfrm>
          <a:off x="21400560" y="11028240"/>
          <a:ext cx="2291760" cy="481320"/>
        </a:xfrm>
        <a:prstGeom prst="wedgeRoundRectCallout">
          <a:avLst>
            <a:gd name="adj1" fmla="val -303800"/>
            <a:gd name="adj2" fmla="val -66878"/>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72</xdr:col>
      <xdr:colOff>70200</xdr:colOff>
      <xdr:row>51</xdr:row>
      <xdr:rowOff>174240</xdr:rowOff>
    </xdr:from>
    <xdr:to>
      <xdr:col>78</xdr:col>
      <xdr:colOff>199800</xdr:colOff>
      <xdr:row>54</xdr:row>
      <xdr:rowOff>138240</xdr:rowOff>
    </xdr:to>
    <xdr:sp macro="" textlink="">
      <xdr:nvSpPr>
        <xdr:cNvPr id="139" name="CustomShape 1">
          <a:extLst>
            <a:ext uri="{FF2B5EF4-FFF2-40B4-BE49-F238E27FC236}">
              <a16:creationId xmlns:a16="http://schemas.microsoft.com/office/drawing/2014/main" id="{00000000-0008-0000-0700-00008B000000}"/>
            </a:ext>
          </a:extLst>
        </xdr:cNvPr>
        <xdr:cNvSpPr/>
      </xdr:nvSpPr>
      <xdr:spPr>
        <a:xfrm>
          <a:off x="19773360" y="12032640"/>
          <a:ext cx="1767960" cy="678600"/>
        </a:xfrm>
        <a:prstGeom prst="wedgeRoundRectCallout">
          <a:avLst>
            <a:gd name="adj1" fmla="val 196165"/>
            <a:gd name="adj2" fmla="val -90653"/>
            <a:gd name="adj3" fmla="val 16667"/>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切り捨て時間分</a:t>
          </a:r>
          <a:endParaRPr lang="en-US" sz="1100" b="0" strike="noStrike" spc="-1">
            <a:latin typeface="Times New Roman"/>
          </a:endParaRPr>
        </a:p>
        <a:p>
          <a:pPr>
            <a:lnSpc>
              <a:spcPct val="100000"/>
            </a:lnSpc>
          </a:pPr>
          <a:r>
            <a:rPr lang="en-US" sz="1100" b="0" strike="noStrike" spc="-1">
              <a:solidFill>
                <a:srgbClr val="000000"/>
              </a:solidFill>
              <a:latin typeface="Aptos Narrow"/>
            </a:rPr>
            <a:t>金額調整</a:t>
          </a:r>
          <a:endParaRPr lang="en-US" sz="1100" b="0" strike="noStrike" spc="-1">
            <a:latin typeface="Times New Roman"/>
          </a:endParaRPr>
        </a:p>
      </xdr:txBody>
    </xdr:sp>
    <xdr:clientData/>
  </xdr:twoCellAnchor>
  <xdr:twoCellAnchor>
    <xdr:from>
      <xdr:col>72</xdr:col>
      <xdr:colOff>66960</xdr:colOff>
      <xdr:row>51</xdr:row>
      <xdr:rowOff>171000</xdr:rowOff>
    </xdr:from>
    <xdr:to>
      <xdr:col>78</xdr:col>
      <xdr:colOff>202680</xdr:colOff>
      <xdr:row>54</xdr:row>
      <xdr:rowOff>135000</xdr:rowOff>
    </xdr:to>
    <xdr:sp macro="" textlink="">
      <xdr:nvSpPr>
        <xdr:cNvPr id="140" name="CustomShape 1">
          <a:extLst>
            <a:ext uri="{FF2B5EF4-FFF2-40B4-BE49-F238E27FC236}">
              <a16:creationId xmlns:a16="http://schemas.microsoft.com/office/drawing/2014/main" id="{00000000-0008-0000-0700-00008C000000}"/>
            </a:ext>
          </a:extLst>
        </xdr:cNvPr>
        <xdr:cNvSpPr/>
      </xdr:nvSpPr>
      <xdr:spPr>
        <a:xfrm>
          <a:off x="19770120" y="12029400"/>
          <a:ext cx="1774080" cy="678600"/>
        </a:xfrm>
        <a:prstGeom prst="wedgeRoundRectCallout">
          <a:avLst>
            <a:gd name="adj1" fmla="val -190597"/>
            <a:gd name="adj2" fmla="val -94860"/>
            <a:gd name="adj3" fmla="val 16667"/>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切り捨て時間分</a:t>
          </a:r>
          <a:endParaRPr lang="en-US" sz="1100" b="0" strike="noStrike" spc="-1">
            <a:latin typeface="Times New Roman"/>
          </a:endParaRPr>
        </a:p>
        <a:p>
          <a:pPr>
            <a:lnSpc>
              <a:spcPct val="100000"/>
            </a:lnSpc>
          </a:pPr>
          <a:r>
            <a:rPr lang="en-US" sz="1100" b="0" strike="noStrike" spc="-1">
              <a:solidFill>
                <a:srgbClr val="000000"/>
              </a:solidFill>
              <a:latin typeface="Aptos Narrow"/>
            </a:rPr>
            <a:t>金額調整</a:t>
          </a:r>
          <a:endParaRPr lang="en-US" sz="1100" b="0" strike="noStrike" spc="-1">
            <a:latin typeface="Times New Roman"/>
          </a:endParaRPr>
        </a:p>
      </xdr:txBody>
    </xdr:sp>
    <xdr:clientData/>
  </xdr:twoCellAnchor>
  <xdr:twoCellAnchor>
    <xdr:from>
      <xdr:col>72</xdr:col>
      <xdr:colOff>86040</xdr:colOff>
      <xdr:row>51</xdr:row>
      <xdr:rowOff>223920</xdr:rowOff>
    </xdr:from>
    <xdr:to>
      <xdr:col>78</xdr:col>
      <xdr:colOff>221760</xdr:colOff>
      <xdr:row>54</xdr:row>
      <xdr:rowOff>187920</xdr:rowOff>
    </xdr:to>
    <xdr:sp macro="" textlink="">
      <xdr:nvSpPr>
        <xdr:cNvPr id="141" name="CustomShape 1">
          <a:extLst>
            <a:ext uri="{FF2B5EF4-FFF2-40B4-BE49-F238E27FC236}">
              <a16:creationId xmlns:a16="http://schemas.microsoft.com/office/drawing/2014/main" id="{00000000-0008-0000-0700-00008D000000}"/>
            </a:ext>
          </a:extLst>
        </xdr:cNvPr>
        <xdr:cNvSpPr/>
      </xdr:nvSpPr>
      <xdr:spPr>
        <a:xfrm>
          <a:off x="19789200" y="12082320"/>
          <a:ext cx="1774080" cy="678600"/>
        </a:xfrm>
        <a:prstGeom prst="wedgeRoundRectCallout">
          <a:avLst>
            <a:gd name="adj1" fmla="val 24475"/>
            <a:gd name="adj2" fmla="val -93458"/>
            <a:gd name="adj3" fmla="val 16667"/>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切り捨て時間分</a:t>
          </a:r>
          <a:endParaRPr lang="en-US" sz="1100" b="0" strike="noStrike" spc="-1">
            <a:latin typeface="Times New Roman"/>
          </a:endParaRPr>
        </a:p>
        <a:p>
          <a:pPr>
            <a:lnSpc>
              <a:spcPct val="100000"/>
            </a:lnSpc>
          </a:pPr>
          <a:r>
            <a:rPr lang="en-US" sz="1100" b="0" strike="noStrike" spc="-1">
              <a:solidFill>
                <a:srgbClr val="000000"/>
              </a:solidFill>
              <a:latin typeface="Aptos Narrow"/>
            </a:rPr>
            <a:t>金額調整</a:t>
          </a:r>
          <a:endParaRPr lang="en-US" sz="1100" b="0" strike="noStrike" spc="-1">
            <a:latin typeface="Times New Roman"/>
          </a:endParaRPr>
        </a:p>
      </xdr:txBody>
    </xdr:sp>
    <xdr:clientData/>
  </xdr:twoCellAnchor>
  <xdr:twoCellAnchor>
    <xdr:from>
      <xdr:col>3</xdr:col>
      <xdr:colOff>179280</xdr:colOff>
      <xdr:row>41</xdr:row>
      <xdr:rowOff>190440</xdr:rowOff>
    </xdr:from>
    <xdr:to>
      <xdr:col>5</xdr:col>
      <xdr:colOff>118080</xdr:colOff>
      <xdr:row>42</xdr:row>
      <xdr:rowOff>156960</xdr:rowOff>
    </xdr:to>
    <xdr:sp macro="" textlink="">
      <xdr:nvSpPr>
        <xdr:cNvPr id="142" name="CustomShape 1">
          <a:extLst>
            <a:ext uri="{FF2B5EF4-FFF2-40B4-BE49-F238E27FC236}">
              <a16:creationId xmlns:a16="http://schemas.microsoft.com/office/drawing/2014/main" id="{00000000-0008-0000-0700-00008E000000}"/>
            </a:ext>
          </a:extLst>
        </xdr:cNvPr>
        <xdr:cNvSpPr/>
      </xdr:nvSpPr>
      <xdr:spPr>
        <a:xfrm>
          <a:off x="998280" y="96678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54</xdr:col>
      <xdr:colOff>0</xdr:colOff>
      <xdr:row>6</xdr:row>
      <xdr:rowOff>160560</xdr:rowOff>
    </xdr:from>
    <xdr:to>
      <xdr:col>54</xdr:col>
      <xdr:colOff>183960</xdr:colOff>
      <xdr:row>8</xdr:row>
      <xdr:rowOff>76320</xdr:rowOff>
    </xdr:to>
    <xdr:sp macro="" textlink="">
      <xdr:nvSpPr>
        <xdr:cNvPr id="143" name="CustomShape 1">
          <a:extLst>
            <a:ext uri="{FF2B5EF4-FFF2-40B4-BE49-F238E27FC236}">
              <a16:creationId xmlns:a16="http://schemas.microsoft.com/office/drawing/2014/main" id="{00000000-0008-0000-0800-00008F000000}"/>
            </a:ext>
          </a:extLst>
        </xdr:cNvPr>
        <xdr:cNvSpPr/>
      </xdr:nvSpPr>
      <xdr:spPr>
        <a:xfrm>
          <a:off x="14788440" y="158904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192600</xdr:colOff>
      <xdr:row>0</xdr:row>
      <xdr:rowOff>0</xdr:rowOff>
    </xdr:from>
    <xdr:to>
      <xdr:col>6</xdr:col>
      <xdr:colOff>128880</xdr:colOff>
      <xdr:row>1</xdr:row>
      <xdr:rowOff>80640</xdr:rowOff>
    </xdr:to>
    <xdr:sp macro="" textlink="">
      <xdr:nvSpPr>
        <xdr:cNvPr id="144" name="CustomShape 1">
          <a:extLst>
            <a:ext uri="{FF2B5EF4-FFF2-40B4-BE49-F238E27FC236}">
              <a16:creationId xmlns:a16="http://schemas.microsoft.com/office/drawing/2014/main" id="{00000000-0008-0000-0800-000090000000}"/>
            </a:ext>
          </a:extLst>
        </xdr:cNvPr>
        <xdr:cNvSpPr/>
      </xdr:nvSpPr>
      <xdr:spPr>
        <a:xfrm>
          <a:off x="192600" y="0"/>
          <a:ext cx="1574280" cy="3186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800" b="1" strike="noStrike" spc="-1">
              <a:solidFill>
                <a:srgbClr val="000000"/>
              </a:solidFill>
              <a:latin typeface="游ゴシック"/>
              <a:ea typeface="游ゴシック"/>
            </a:rPr>
            <a:t>E_利用内訳表</a:t>
          </a:r>
          <a:endParaRPr lang="en-US" sz="1800" b="0" strike="noStrike" spc="-1">
            <a:latin typeface="Times New Roman"/>
          </a:endParaRPr>
        </a:p>
      </xdr:txBody>
    </xdr:sp>
    <xdr:clientData/>
  </xdr:twoCellAnchor>
  <xdr:twoCellAnchor>
    <xdr:from>
      <xdr:col>3</xdr:col>
      <xdr:colOff>189720</xdr:colOff>
      <xdr:row>73</xdr:row>
      <xdr:rowOff>0</xdr:rowOff>
    </xdr:from>
    <xdr:to>
      <xdr:col>5</xdr:col>
      <xdr:colOff>128520</xdr:colOff>
      <xdr:row>73</xdr:row>
      <xdr:rowOff>204480</xdr:rowOff>
    </xdr:to>
    <xdr:sp macro="" textlink="">
      <xdr:nvSpPr>
        <xdr:cNvPr id="145" name="CustomShape 1">
          <a:extLst>
            <a:ext uri="{FF2B5EF4-FFF2-40B4-BE49-F238E27FC236}">
              <a16:creationId xmlns:a16="http://schemas.microsoft.com/office/drawing/2014/main" id="{00000000-0008-0000-0800-000091000000}"/>
            </a:ext>
          </a:extLst>
        </xdr:cNvPr>
        <xdr:cNvSpPr/>
      </xdr:nvSpPr>
      <xdr:spPr>
        <a:xfrm>
          <a:off x="1008720" y="1709712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17</xdr:col>
      <xdr:colOff>22680</xdr:colOff>
      <xdr:row>72</xdr:row>
      <xdr:rowOff>190440</xdr:rowOff>
    </xdr:from>
    <xdr:to>
      <xdr:col>21</xdr:col>
      <xdr:colOff>91440</xdr:colOff>
      <xdr:row>73</xdr:row>
      <xdr:rowOff>156960</xdr:rowOff>
    </xdr:to>
    <xdr:sp macro="" textlink="">
      <xdr:nvSpPr>
        <xdr:cNvPr id="146" name="CustomShape 1">
          <a:extLst>
            <a:ext uri="{FF2B5EF4-FFF2-40B4-BE49-F238E27FC236}">
              <a16:creationId xmlns:a16="http://schemas.microsoft.com/office/drawing/2014/main" id="{00000000-0008-0000-0800-000092000000}"/>
            </a:ext>
          </a:extLst>
        </xdr:cNvPr>
        <xdr:cNvSpPr/>
      </xdr:nvSpPr>
      <xdr:spPr>
        <a:xfrm>
          <a:off x="4664520" y="1704960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(夜間/上限3,500円)</a:t>
          </a:r>
          <a:endParaRPr lang="en-US" sz="900" b="0" strike="noStrike" spc="-1">
            <a:latin typeface="Times New Roman"/>
          </a:endParaRPr>
        </a:p>
      </xdr:txBody>
    </xdr:sp>
    <xdr:clientData/>
  </xdr:twoCellAnchor>
  <xdr:twoCellAnchor>
    <xdr:from>
      <xdr:col>45</xdr:col>
      <xdr:colOff>134640</xdr:colOff>
      <xdr:row>71</xdr:row>
      <xdr:rowOff>191520</xdr:rowOff>
    </xdr:from>
    <xdr:to>
      <xdr:col>47</xdr:col>
      <xdr:colOff>73440</xdr:colOff>
      <xdr:row>72</xdr:row>
      <xdr:rowOff>157680</xdr:rowOff>
    </xdr:to>
    <xdr:sp macro="" textlink="">
      <xdr:nvSpPr>
        <xdr:cNvPr id="147" name="CustomShape 1">
          <a:extLst>
            <a:ext uri="{FF2B5EF4-FFF2-40B4-BE49-F238E27FC236}">
              <a16:creationId xmlns:a16="http://schemas.microsoft.com/office/drawing/2014/main" id="{00000000-0008-0000-0800-000093000000}"/>
            </a:ext>
          </a:extLst>
        </xdr:cNvPr>
        <xdr:cNvSpPr/>
      </xdr:nvSpPr>
      <xdr:spPr>
        <a:xfrm>
          <a:off x="12465360" y="1681236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(合計)</a:t>
          </a:r>
          <a:endParaRPr lang="en-US" sz="900" b="0" strike="noStrike" spc="-1">
            <a:latin typeface="Times New Roman"/>
          </a:endParaRPr>
        </a:p>
      </xdr:txBody>
    </xdr:sp>
    <xdr:clientData/>
  </xdr:twoCellAnchor>
  <xdr:twoCellAnchor>
    <xdr:from>
      <xdr:col>32</xdr:col>
      <xdr:colOff>228600</xdr:colOff>
      <xdr:row>41</xdr:row>
      <xdr:rowOff>206280</xdr:rowOff>
    </xdr:from>
    <xdr:to>
      <xdr:col>34</xdr:col>
      <xdr:colOff>167400</xdr:colOff>
      <xdr:row>42</xdr:row>
      <xdr:rowOff>172800</xdr:rowOff>
    </xdr:to>
    <xdr:sp macro="" textlink="">
      <xdr:nvSpPr>
        <xdr:cNvPr id="148" name="CustomShape 1">
          <a:extLst>
            <a:ext uri="{FF2B5EF4-FFF2-40B4-BE49-F238E27FC236}">
              <a16:creationId xmlns:a16="http://schemas.microsoft.com/office/drawing/2014/main" id="{00000000-0008-0000-0800-000094000000}"/>
            </a:ext>
          </a:extLst>
        </xdr:cNvPr>
        <xdr:cNvSpPr/>
      </xdr:nvSpPr>
      <xdr:spPr>
        <a:xfrm>
          <a:off x="9009720" y="968364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xdr:from>
      <xdr:col>32</xdr:col>
      <xdr:colOff>186480</xdr:colOff>
      <xdr:row>72</xdr:row>
      <xdr:rowOff>190440</xdr:rowOff>
    </xdr:from>
    <xdr:to>
      <xdr:col>34</xdr:col>
      <xdr:colOff>125280</xdr:colOff>
      <xdr:row>73</xdr:row>
      <xdr:rowOff>156960</xdr:rowOff>
    </xdr:to>
    <xdr:sp macro="" textlink="">
      <xdr:nvSpPr>
        <xdr:cNvPr id="149" name="CustomShape 1">
          <a:extLst>
            <a:ext uri="{FF2B5EF4-FFF2-40B4-BE49-F238E27FC236}">
              <a16:creationId xmlns:a16="http://schemas.microsoft.com/office/drawing/2014/main" id="{00000000-0008-0000-0800-000095000000}"/>
            </a:ext>
          </a:extLst>
        </xdr:cNvPr>
        <xdr:cNvSpPr/>
      </xdr:nvSpPr>
      <xdr:spPr>
        <a:xfrm>
          <a:off x="8967600" y="170496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13</xdr:col>
      <xdr:colOff>7920</xdr:colOff>
      <xdr:row>73</xdr:row>
      <xdr:rowOff>35640</xdr:rowOff>
    </xdr:from>
    <xdr:to>
      <xdr:col>13</xdr:col>
      <xdr:colOff>196200</xdr:colOff>
      <xdr:row>74</xdr:row>
      <xdr:rowOff>13680</xdr:rowOff>
    </xdr:to>
    <xdr:sp macro="" textlink="">
      <xdr:nvSpPr>
        <xdr:cNvPr id="150" name="CustomShape 1">
          <a:extLst>
            <a:ext uri="{FF2B5EF4-FFF2-40B4-BE49-F238E27FC236}">
              <a16:creationId xmlns:a16="http://schemas.microsoft.com/office/drawing/2014/main" id="{00000000-0008-0000-0800-000096000000}"/>
            </a:ext>
          </a:extLst>
        </xdr:cNvPr>
        <xdr:cNvSpPr/>
      </xdr:nvSpPr>
      <xdr:spPr>
        <a:xfrm>
          <a:off x="3557520" y="17132760"/>
          <a:ext cx="188280" cy="216360"/>
        </a:xfrm>
        <a:prstGeom prst="mathPlus">
          <a:avLst>
            <a:gd name="adj1" fmla="val 2352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29</xdr:col>
      <xdr:colOff>3240</xdr:colOff>
      <xdr:row>72</xdr:row>
      <xdr:rowOff>218880</xdr:rowOff>
    </xdr:from>
    <xdr:to>
      <xdr:col>30</xdr:col>
      <xdr:colOff>6120</xdr:colOff>
      <xdr:row>74</xdr:row>
      <xdr:rowOff>24840</xdr:rowOff>
    </xdr:to>
    <xdr:sp macro="" textlink="">
      <xdr:nvSpPr>
        <xdr:cNvPr id="151" name="CustomShape 1">
          <a:extLst>
            <a:ext uri="{FF2B5EF4-FFF2-40B4-BE49-F238E27FC236}">
              <a16:creationId xmlns:a16="http://schemas.microsoft.com/office/drawing/2014/main" id="{00000000-0008-0000-0800-000097000000}"/>
            </a:ext>
          </a:extLst>
        </xdr:cNvPr>
        <xdr:cNvSpPr/>
      </xdr:nvSpPr>
      <xdr:spPr>
        <a:xfrm>
          <a:off x="7965360" y="17078040"/>
          <a:ext cx="275760" cy="282240"/>
        </a:xfrm>
        <a:prstGeom prst="mathEqual">
          <a:avLst>
            <a:gd name="adj1" fmla="val 23520"/>
            <a:gd name="adj2" fmla="val 1176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1</xdr:col>
      <xdr:colOff>2160</xdr:colOff>
      <xdr:row>3</xdr:row>
      <xdr:rowOff>129960</xdr:rowOff>
    </xdr:from>
    <xdr:to>
      <xdr:col>12</xdr:col>
      <xdr:colOff>131040</xdr:colOff>
      <xdr:row>4</xdr:row>
      <xdr:rowOff>159840</xdr:rowOff>
    </xdr:to>
    <xdr:sp macro="" textlink="">
      <xdr:nvSpPr>
        <xdr:cNvPr id="152" name="CustomShape 1">
          <a:extLst>
            <a:ext uri="{FF2B5EF4-FFF2-40B4-BE49-F238E27FC236}">
              <a16:creationId xmlns:a16="http://schemas.microsoft.com/office/drawing/2014/main" id="{00000000-0008-0000-0800-000098000000}"/>
            </a:ext>
          </a:extLst>
        </xdr:cNvPr>
        <xdr:cNvSpPr/>
      </xdr:nvSpPr>
      <xdr:spPr>
        <a:xfrm>
          <a:off x="275040" y="844200"/>
          <a:ext cx="3132360" cy="2678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Aptos Narrow"/>
            </a:rPr>
            <a:t>＜１．日中</a:t>
          </a:r>
          <a:r>
            <a:rPr lang="en-US" sz="1400" b="1" strike="noStrike" spc="-1">
              <a:solidFill>
                <a:srgbClr val="FF0000"/>
              </a:solidFill>
              <a:latin typeface="Aptos Narrow"/>
            </a:rPr>
            <a:t>（7時～22時まで）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0</xdr:col>
      <xdr:colOff>233640</xdr:colOff>
      <xdr:row>44</xdr:row>
      <xdr:rowOff>56520</xdr:rowOff>
    </xdr:from>
    <xdr:to>
      <xdr:col>12</xdr:col>
      <xdr:colOff>269280</xdr:colOff>
      <xdr:row>45</xdr:row>
      <xdr:rowOff>105480</xdr:rowOff>
    </xdr:to>
    <xdr:sp macro="" textlink="">
      <xdr:nvSpPr>
        <xdr:cNvPr id="153" name="CustomShape 1">
          <a:extLst>
            <a:ext uri="{FF2B5EF4-FFF2-40B4-BE49-F238E27FC236}">
              <a16:creationId xmlns:a16="http://schemas.microsoft.com/office/drawing/2014/main" id="{00000000-0008-0000-0800-000099000000}"/>
            </a:ext>
          </a:extLst>
        </xdr:cNvPr>
        <xdr:cNvSpPr/>
      </xdr:nvSpPr>
      <xdr:spPr>
        <a:xfrm>
          <a:off x="233640" y="10248120"/>
          <a:ext cx="3312000" cy="28692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Times New Roman"/>
            </a:rPr>
            <a:t>＜2．</a:t>
          </a:r>
          <a:r>
            <a:rPr lang="en-US" sz="1400" b="1" strike="noStrike" spc="-1">
              <a:solidFill>
                <a:srgbClr val="000000"/>
              </a:solidFill>
              <a:latin typeface="Aptos Narrow"/>
            </a:rPr>
            <a:t>夜間</a:t>
          </a:r>
          <a:r>
            <a:rPr lang="en-US" sz="1400" b="1" strike="noStrike" spc="-1">
              <a:solidFill>
                <a:srgbClr val="FF0000"/>
              </a:solidFill>
              <a:latin typeface="Aptos Narrow"/>
            </a:rPr>
            <a:t>（22時～翌7時まで）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54</xdr:col>
      <xdr:colOff>0</xdr:colOff>
      <xdr:row>47</xdr:row>
      <xdr:rowOff>160560</xdr:rowOff>
    </xdr:from>
    <xdr:to>
      <xdr:col>54</xdr:col>
      <xdr:colOff>183960</xdr:colOff>
      <xdr:row>49</xdr:row>
      <xdr:rowOff>76320</xdr:rowOff>
    </xdr:to>
    <xdr:sp macro="" textlink="">
      <xdr:nvSpPr>
        <xdr:cNvPr id="154" name="CustomShape 1">
          <a:extLst>
            <a:ext uri="{FF2B5EF4-FFF2-40B4-BE49-F238E27FC236}">
              <a16:creationId xmlns:a16="http://schemas.microsoft.com/office/drawing/2014/main" id="{00000000-0008-0000-0800-00009A000000}"/>
            </a:ext>
          </a:extLst>
        </xdr:cNvPr>
        <xdr:cNvSpPr/>
      </xdr:nvSpPr>
      <xdr:spPr>
        <a:xfrm>
          <a:off x="14788440" y="1106640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50040</xdr:colOff>
      <xdr:row>1</xdr:row>
      <xdr:rowOff>149400</xdr:rowOff>
    </xdr:from>
    <xdr:to>
      <xdr:col>17</xdr:col>
      <xdr:colOff>80640</xdr:colOff>
      <xdr:row>3</xdr:row>
      <xdr:rowOff>36000</xdr:rowOff>
    </xdr:to>
    <xdr:sp macro="" textlink="">
      <xdr:nvSpPr>
        <xdr:cNvPr id="155" name="CustomShape 1">
          <a:extLst>
            <a:ext uri="{FF2B5EF4-FFF2-40B4-BE49-F238E27FC236}">
              <a16:creationId xmlns:a16="http://schemas.microsoft.com/office/drawing/2014/main" id="{00000000-0008-0000-0800-00009B000000}"/>
            </a:ext>
          </a:extLst>
        </xdr:cNvPr>
        <xdr:cNvSpPr/>
      </xdr:nvSpPr>
      <xdr:spPr>
        <a:xfrm>
          <a:off x="50040" y="38736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①～⑧の黄色セルに入力すると、⑨～⑯の白いセルは自動計算されます。</a:t>
          </a:r>
          <a:endParaRPr lang="en-US" sz="1050" b="0" strike="noStrike" spc="-1">
            <a:latin typeface="Times New Roman"/>
          </a:endParaRPr>
        </a:p>
      </xdr:txBody>
    </xdr:sp>
    <xdr:clientData/>
  </xdr:twoCellAnchor>
  <xdr:twoCellAnchor>
    <xdr:from>
      <xdr:col>58</xdr:col>
      <xdr:colOff>0</xdr:colOff>
      <xdr:row>0</xdr:row>
      <xdr:rowOff>88200</xdr:rowOff>
    </xdr:from>
    <xdr:to>
      <xdr:col>75</xdr:col>
      <xdr:colOff>109800</xdr:colOff>
      <xdr:row>5</xdr:row>
      <xdr:rowOff>57240</xdr:rowOff>
    </xdr:to>
    <xdr:sp macro="" textlink="">
      <xdr:nvSpPr>
        <xdr:cNvPr id="156" name="CustomShape 1">
          <a:extLst>
            <a:ext uri="{FF2B5EF4-FFF2-40B4-BE49-F238E27FC236}">
              <a16:creationId xmlns:a16="http://schemas.microsoft.com/office/drawing/2014/main" id="{00000000-0008-0000-0800-00009C000000}"/>
            </a:ext>
          </a:extLst>
        </xdr:cNvPr>
        <xdr:cNvSpPr/>
      </xdr:nvSpPr>
      <xdr:spPr>
        <a:xfrm>
          <a:off x="15880680" y="88200"/>
          <a:ext cx="4751640" cy="1159560"/>
        </a:xfrm>
        <a:prstGeom prst="wedgeRoundRectCallout">
          <a:avLst>
            <a:gd name="adj1" fmla="val 34709"/>
            <a:gd name="adj2" fmla="val 63533"/>
            <a:gd name="adj3" fmla="val 16667"/>
          </a:avLst>
        </a:prstGeom>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★利用日ごと、</a:t>
          </a:r>
          <a:r>
            <a:rPr lang="en-US" sz="1100" b="1" strike="noStrike" spc="-1">
              <a:solidFill>
                <a:srgbClr val="F2CFEE"/>
              </a:solidFill>
              <a:latin typeface="Aptos Narrow"/>
            </a:rPr>
            <a:t>分単位で計算</a:t>
          </a:r>
          <a:endParaRPr lang="en-US" sz="1100" b="0" strike="noStrike" spc="-1">
            <a:latin typeface="Times New Roman"/>
          </a:endParaRPr>
        </a:p>
        <a:p>
          <a:pPr>
            <a:lnSpc>
              <a:spcPct val="100000"/>
            </a:lnSpc>
          </a:pPr>
          <a:r>
            <a:rPr lang="en-US" sz="1100" b="0" strike="noStrike" spc="-1">
              <a:solidFill>
                <a:srgbClr val="FFFFFF"/>
              </a:solidFill>
              <a:latin typeface="Aptos Narrow"/>
            </a:rPr>
            <a:t>計算結果を比較し、少額となったものを⑮補助金申請決定額とする</a:t>
          </a:r>
          <a:endParaRPr lang="en-US" sz="1100" b="0" strike="noStrike" spc="-1">
            <a:latin typeface="Times New Roman"/>
          </a:endParaRPr>
        </a:p>
        <a:p>
          <a:pPr>
            <a:lnSpc>
              <a:spcPct val="100000"/>
            </a:lnSpc>
          </a:pPr>
          <a:r>
            <a:rPr lang="en-US" sz="1100" b="0" strike="noStrike" spc="-1">
              <a:solidFill>
                <a:srgbClr val="FFFFFF"/>
              </a:solidFill>
              <a:latin typeface="Aptos Narrow"/>
            </a:rPr>
            <a:t>⑬補助対象額=⑪時間当たり単価×</a:t>
          </a:r>
          <a:r>
            <a:rPr lang="en-US" sz="1100" b="1" strike="noStrike" spc="-1">
              <a:solidFill>
                <a:srgbClr val="F2CFEE"/>
              </a:solidFill>
              <a:latin typeface="Aptos Narrow"/>
            </a:rPr>
            <a:t>⑩利用総時間</a:t>
          </a:r>
          <a:endParaRPr lang="en-US" sz="1100" b="0" strike="noStrike" spc="-1">
            <a:latin typeface="Times New Roman"/>
          </a:endParaRPr>
        </a:p>
        <a:p>
          <a:pPr>
            <a:lnSpc>
              <a:spcPct val="100000"/>
            </a:lnSpc>
          </a:pPr>
          <a:r>
            <a:rPr lang="en-US" sz="1100" b="0" strike="noStrike" spc="-1">
              <a:solidFill>
                <a:srgbClr val="FFFFFF"/>
              </a:solidFill>
              <a:latin typeface="Aptos Narrow"/>
            </a:rPr>
            <a:t>⑭補助上限額=2,500×</a:t>
          </a:r>
          <a:r>
            <a:rPr lang="en-US" sz="1100" b="1" strike="noStrike" spc="-1">
              <a:solidFill>
                <a:srgbClr val="F2CFEE"/>
              </a:solidFill>
              <a:latin typeface="Aptos Narrow"/>
            </a:rPr>
            <a:t>⑩利用総時間</a:t>
          </a:r>
          <a:endParaRPr lang="en-US" sz="1100" b="0" strike="noStrike" spc="-1">
            <a:latin typeface="Times New Roman"/>
          </a:endParaRPr>
        </a:p>
        <a:p>
          <a:pPr>
            <a:lnSpc>
              <a:spcPct val="100000"/>
            </a:lnSpc>
          </a:pPr>
          <a:endParaRPr lang="en-US" sz="1100" b="0" strike="noStrike" spc="-1">
            <a:latin typeface="Times New Roman"/>
          </a:endParaRPr>
        </a:p>
      </xdr:txBody>
    </xdr:sp>
    <xdr:clientData/>
  </xdr:twoCellAnchor>
  <xdr:twoCellAnchor>
    <xdr:from>
      <xdr:col>62</xdr:col>
      <xdr:colOff>147960</xdr:colOff>
      <xdr:row>9</xdr:row>
      <xdr:rowOff>161280</xdr:rowOff>
    </xdr:from>
    <xdr:to>
      <xdr:col>72</xdr:col>
      <xdr:colOff>104760</xdr:colOff>
      <xdr:row>12</xdr:row>
      <xdr:rowOff>192240</xdr:rowOff>
    </xdr:to>
    <xdr:sp macro="" textlink="">
      <xdr:nvSpPr>
        <xdr:cNvPr id="157" name="CustomShape 1">
          <a:extLst>
            <a:ext uri="{FF2B5EF4-FFF2-40B4-BE49-F238E27FC236}">
              <a16:creationId xmlns:a16="http://schemas.microsoft.com/office/drawing/2014/main" id="{00000000-0008-0000-0800-00009D000000}"/>
            </a:ext>
          </a:extLst>
        </xdr:cNvPr>
        <xdr:cNvSpPr/>
      </xdr:nvSpPr>
      <xdr:spPr>
        <a:xfrm>
          <a:off x="17120520" y="2294640"/>
          <a:ext cx="2687400" cy="716760"/>
        </a:xfrm>
        <a:prstGeom prst="wedgeRoundRectCallout">
          <a:avLst>
            <a:gd name="adj1" fmla="val -17655"/>
            <a:gd name="adj2" fmla="val 178632"/>
            <a:gd name="adj3" fmla="val 16667"/>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時間単位として取り扱うため</a:t>
          </a:r>
          <a:endParaRPr lang="en-US" sz="1100" b="0" strike="noStrike" spc="-1">
            <a:latin typeface="Times New Roman"/>
          </a:endParaRPr>
        </a:p>
        <a:p>
          <a:pPr>
            <a:lnSpc>
              <a:spcPct val="100000"/>
            </a:lnSpc>
          </a:pPr>
          <a:r>
            <a:rPr lang="en-US" sz="1100" b="0" strike="noStrike" spc="-1">
              <a:solidFill>
                <a:srgbClr val="000000"/>
              </a:solidFill>
              <a:latin typeface="Aptos Narrow"/>
            </a:rPr>
            <a:t>端数</a:t>
          </a:r>
          <a:r>
            <a:rPr lang="en-US" sz="1100" b="1" strike="noStrike" spc="-1">
              <a:solidFill>
                <a:srgbClr val="FF0000"/>
              </a:solidFill>
              <a:latin typeface="Aptos Narrow"/>
            </a:rPr>
            <a:t>繰り上げ</a:t>
          </a:r>
          <a:endParaRPr lang="en-US" sz="1100" b="0" strike="noStrike" spc="-1">
            <a:latin typeface="Times New Roman"/>
          </a:endParaRPr>
        </a:p>
      </xdr:txBody>
    </xdr:sp>
    <xdr:clientData/>
  </xdr:twoCellAnchor>
  <xdr:twoCellAnchor>
    <xdr:from>
      <xdr:col>62</xdr:col>
      <xdr:colOff>138600</xdr:colOff>
      <xdr:row>9</xdr:row>
      <xdr:rowOff>190080</xdr:rowOff>
    </xdr:from>
    <xdr:to>
      <xdr:col>72</xdr:col>
      <xdr:colOff>86040</xdr:colOff>
      <xdr:row>12</xdr:row>
      <xdr:rowOff>221040</xdr:rowOff>
    </xdr:to>
    <xdr:sp macro="" textlink="">
      <xdr:nvSpPr>
        <xdr:cNvPr id="158" name="CustomShape 1">
          <a:extLst>
            <a:ext uri="{FF2B5EF4-FFF2-40B4-BE49-F238E27FC236}">
              <a16:creationId xmlns:a16="http://schemas.microsoft.com/office/drawing/2014/main" id="{00000000-0008-0000-0800-00009E000000}"/>
            </a:ext>
          </a:extLst>
        </xdr:cNvPr>
        <xdr:cNvSpPr/>
      </xdr:nvSpPr>
      <xdr:spPr>
        <a:xfrm>
          <a:off x="17111160" y="2323440"/>
          <a:ext cx="2678040" cy="716760"/>
        </a:xfrm>
        <a:prstGeom prst="wedgeRoundRectCallout">
          <a:avLst>
            <a:gd name="adj1" fmla="val 317711"/>
            <a:gd name="adj2" fmla="val 49298"/>
            <a:gd name="adj3" fmla="val 16667"/>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時間単位として取り扱うため</a:t>
          </a:r>
          <a:endParaRPr lang="en-US" sz="1100" b="0" strike="noStrike" spc="-1">
            <a:latin typeface="Times New Roman"/>
          </a:endParaRPr>
        </a:p>
        <a:p>
          <a:pPr>
            <a:lnSpc>
              <a:spcPct val="100000"/>
            </a:lnSpc>
          </a:pPr>
          <a:r>
            <a:rPr lang="en-US" sz="1100" b="0" strike="noStrike" spc="-1">
              <a:solidFill>
                <a:srgbClr val="000000"/>
              </a:solidFill>
              <a:latin typeface="Aptos Narrow"/>
            </a:rPr>
            <a:t>端数</a:t>
          </a:r>
          <a:r>
            <a:rPr lang="en-US" sz="1100" b="1" strike="noStrike" spc="-1">
              <a:solidFill>
                <a:srgbClr val="FF0000"/>
              </a:solidFill>
              <a:latin typeface="Aptos Narrow"/>
            </a:rPr>
            <a:t>切り捨て</a:t>
          </a:r>
          <a:endParaRPr lang="en-US" sz="1100" b="0" strike="noStrike" spc="-1">
            <a:latin typeface="Times New Roman"/>
          </a:endParaRPr>
        </a:p>
      </xdr:txBody>
    </xdr:sp>
    <xdr:clientData/>
  </xdr:twoCellAnchor>
  <xdr:twoCellAnchor>
    <xdr:from>
      <xdr:col>16</xdr:col>
      <xdr:colOff>249480</xdr:colOff>
      <xdr:row>41</xdr:row>
      <xdr:rowOff>185760</xdr:rowOff>
    </xdr:from>
    <xdr:to>
      <xdr:col>21</xdr:col>
      <xdr:colOff>45000</xdr:colOff>
      <xdr:row>42</xdr:row>
      <xdr:rowOff>152280</xdr:rowOff>
    </xdr:to>
    <xdr:sp macro="" textlink="">
      <xdr:nvSpPr>
        <xdr:cNvPr id="159" name="CustomShape 1">
          <a:extLst>
            <a:ext uri="{FF2B5EF4-FFF2-40B4-BE49-F238E27FC236}">
              <a16:creationId xmlns:a16="http://schemas.microsoft.com/office/drawing/2014/main" id="{00000000-0008-0000-0800-00009F000000}"/>
            </a:ext>
          </a:extLst>
        </xdr:cNvPr>
        <xdr:cNvSpPr/>
      </xdr:nvSpPr>
      <xdr:spPr>
        <a:xfrm>
          <a:off x="4618080" y="966312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(日中/上限2,500円)</a:t>
          </a:r>
          <a:endParaRPr lang="en-US" sz="900" b="0" strike="noStrike" spc="-1">
            <a:latin typeface="Times New Roman"/>
          </a:endParaRPr>
        </a:p>
      </xdr:txBody>
    </xdr:sp>
    <xdr:clientData/>
  </xdr:twoCellAnchor>
  <xdr:twoCellAnchor>
    <xdr:from>
      <xdr:col>61</xdr:col>
      <xdr:colOff>42120</xdr:colOff>
      <xdr:row>38</xdr:row>
      <xdr:rowOff>101520</xdr:rowOff>
    </xdr:from>
    <xdr:to>
      <xdr:col>72</xdr:col>
      <xdr:colOff>60480</xdr:colOff>
      <xdr:row>40</xdr:row>
      <xdr:rowOff>215280</xdr:rowOff>
    </xdr:to>
    <xdr:sp macro="" textlink="">
      <xdr:nvSpPr>
        <xdr:cNvPr id="160" name="CustomShape 1">
          <a:extLst>
            <a:ext uri="{FF2B5EF4-FFF2-40B4-BE49-F238E27FC236}">
              <a16:creationId xmlns:a16="http://schemas.microsoft.com/office/drawing/2014/main" id="{00000000-0008-0000-0800-0000A0000000}"/>
            </a:ext>
          </a:extLst>
        </xdr:cNvPr>
        <xdr:cNvSpPr/>
      </xdr:nvSpPr>
      <xdr:spPr>
        <a:xfrm>
          <a:off x="16741800" y="8864280"/>
          <a:ext cx="3021840" cy="590040"/>
        </a:xfrm>
        <a:prstGeom prst="wedgeRoundRectCallout">
          <a:avLst>
            <a:gd name="adj1" fmla="val 288575"/>
            <a:gd name="adj2" fmla="val 134044"/>
            <a:gd name="adj3" fmla="val 16667"/>
          </a:avLst>
        </a:prstGeom>
        <a:solidFill>
          <a:schemeClr val="accent6">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1" strike="noStrike" spc="-1">
              <a:solidFill>
                <a:srgbClr val="FF0000"/>
              </a:solidFill>
              <a:latin typeface="Aptos Narrow"/>
            </a:rPr>
            <a:t>⑮補助金申請額（合計）</a:t>
          </a:r>
          <a:r>
            <a:rPr lang="en-US" sz="1000" b="0" strike="noStrike" spc="-1">
              <a:solidFill>
                <a:srgbClr val="000000"/>
              </a:solidFill>
              <a:latin typeface="Aptos Narrow"/>
            </a:rPr>
            <a:t>÷⑩利用総時間</a:t>
          </a:r>
          <a:endParaRPr lang="en-US" sz="1000" b="0" strike="noStrike" spc="-1">
            <a:latin typeface="Times New Roman"/>
          </a:endParaRPr>
        </a:p>
        <a:p>
          <a:pPr>
            <a:lnSpc>
              <a:spcPct val="100000"/>
            </a:lnSpc>
          </a:pPr>
          <a:r>
            <a:rPr lang="en-US" sz="1000" b="0" strike="noStrike" spc="-1">
              <a:solidFill>
                <a:srgbClr val="000000"/>
              </a:solidFill>
              <a:latin typeface="Aptos Narrow"/>
            </a:rPr>
            <a:t>日中上限額と比較し少額となったもの</a:t>
          </a:r>
          <a:endParaRPr lang="en-US" sz="1000" b="0" strike="noStrike" spc="-1">
            <a:latin typeface="Times New Roman"/>
          </a:endParaRPr>
        </a:p>
      </xdr:txBody>
    </xdr:sp>
    <xdr:clientData/>
  </xdr:twoCellAnchor>
  <xdr:twoCellAnchor>
    <xdr:from>
      <xdr:col>61</xdr:col>
      <xdr:colOff>42120</xdr:colOff>
      <xdr:row>38</xdr:row>
      <xdr:rowOff>114480</xdr:rowOff>
    </xdr:from>
    <xdr:to>
      <xdr:col>72</xdr:col>
      <xdr:colOff>41400</xdr:colOff>
      <xdr:row>40</xdr:row>
      <xdr:rowOff>228240</xdr:rowOff>
    </xdr:to>
    <xdr:sp macro="" textlink="">
      <xdr:nvSpPr>
        <xdr:cNvPr id="161" name="CustomShape 1">
          <a:extLst>
            <a:ext uri="{FF2B5EF4-FFF2-40B4-BE49-F238E27FC236}">
              <a16:creationId xmlns:a16="http://schemas.microsoft.com/office/drawing/2014/main" id="{00000000-0008-0000-0800-0000A1000000}"/>
            </a:ext>
          </a:extLst>
        </xdr:cNvPr>
        <xdr:cNvSpPr/>
      </xdr:nvSpPr>
      <xdr:spPr>
        <a:xfrm>
          <a:off x="16741800" y="8877240"/>
          <a:ext cx="3002760" cy="590040"/>
        </a:xfrm>
        <a:prstGeom prst="wedgeRoundRectCallout">
          <a:avLst>
            <a:gd name="adj1" fmla="val -40022"/>
            <a:gd name="adj2" fmla="val 263239"/>
            <a:gd name="adj3" fmla="val 16667"/>
          </a:avLst>
        </a:prstGeom>
        <a:solidFill>
          <a:schemeClr val="accent6">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1" strike="noStrike" spc="-1">
              <a:solidFill>
                <a:srgbClr val="FF0000"/>
              </a:solidFill>
              <a:latin typeface="Aptos Narrow"/>
            </a:rPr>
            <a:t>⑮補助金申請額（合計）</a:t>
          </a:r>
          <a:r>
            <a:rPr lang="en-US" sz="1000" b="0" strike="noStrike" spc="-1">
              <a:solidFill>
                <a:srgbClr val="000000"/>
              </a:solidFill>
              <a:latin typeface="Aptos Narrow"/>
            </a:rPr>
            <a:t>÷⑩利用総時間</a:t>
          </a:r>
          <a:endParaRPr lang="en-US" sz="1000" b="0" strike="noStrike" spc="-1">
            <a:latin typeface="Times New Roman"/>
          </a:endParaRPr>
        </a:p>
        <a:p>
          <a:pPr>
            <a:lnSpc>
              <a:spcPct val="100000"/>
            </a:lnSpc>
          </a:pPr>
          <a:r>
            <a:rPr lang="en-US" sz="1000" b="0" strike="noStrike" spc="-1">
              <a:solidFill>
                <a:srgbClr val="000000"/>
              </a:solidFill>
              <a:latin typeface="Aptos Narrow"/>
            </a:rPr>
            <a:t>日中上限額と比較し少額となったもの</a:t>
          </a:r>
          <a:endParaRPr lang="en-US" sz="1000" b="0" strike="noStrike" spc="-1">
            <a:latin typeface="Times New Roman"/>
          </a:endParaRPr>
        </a:p>
      </xdr:txBody>
    </xdr:sp>
    <xdr:clientData/>
  </xdr:twoCellAnchor>
  <xdr:twoCellAnchor>
    <xdr:from>
      <xdr:col>65</xdr:col>
      <xdr:colOff>207360</xdr:colOff>
      <xdr:row>43</xdr:row>
      <xdr:rowOff>40320</xdr:rowOff>
    </xdr:from>
    <xdr:to>
      <xdr:col>70</xdr:col>
      <xdr:colOff>147600</xdr:colOff>
      <xdr:row>45</xdr:row>
      <xdr:rowOff>152640</xdr:rowOff>
    </xdr:to>
    <xdr:sp macro="" textlink="">
      <xdr:nvSpPr>
        <xdr:cNvPr id="162" name="CustomShape 1">
          <a:extLst>
            <a:ext uri="{FF2B5EF4-FFF2-40B4-BE49-F238E27FC236}">
              <a16:creationId xmlns:a16="http://schemas.microsoft.com/office/drawing/2014/main" id="{00000000-0008-0000-0800-0000A2000000}"/>
            </a:ext>
          </a:extLst>
        </xdr:cNvPr>
        <xdr:cNvSpPr/>
      </xdr:nvSpPr>
      <xdr:spPr>
        <a:xfrm>
          <a:off x="17999280" y="9993600"/>
          <a:ext cx="1305360" cy="588600"/>
        </a:xfrm>
        <a:prstGeom prst="wedgeRoundRectCallout">
          <a:avLst>
            <a:gd name="adj1" fmla="val -63629"/>
            <a:gd name="adj2" fmla="val 109625"/>
            <a:gd name="adj3" fmla="val 16667"/>
          </a:avLst>
        </a:prstGeom>
        <a:solidFill>
          <a:schemeClr val="accent4">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0" strike="noStrike" spc="-1">
              <a:solidFill>
                <a:srgbClr val="000000"/>
              </a:solidFill>
              <a:latin typeface="Aptos Narrow"/>
            </a:rPr>
            <a:t>⑩利用総時間</a:t>
          </a:r>
          <a:endParaRPr lang="en-US" sz="1000" b="0" strike="noStrike" spc="-1">
            <a:latin typeface="Times New Roman"/>
          </a:endParaRPr>
        </a:p>
        <a:p>
          <a:pPr>
            <a:lnSpc>
              <a:spcPct val="100000"/>
            </a:lnSpc>
          </a:pPr>
          <a:r>
            <a:rPr lang="en-US" sz="1000" b="0" strike="noStrike" spc="-1">
              <a:solidFill>
                <a:srgbClr val="000000"/>
              </a:solidFill>
              <a:latin typeface="Aptos Narrow"/>
            </a:rPr>
            <a:t>端数切捨て分</a:t>
          </a:r>
          <a:endParaRPr lang="en-US" sz="1000" b="0" strike="noStrike" spc="-1">
            <a:latin typeface="Times New Roman"/>
          </a:endParaRPr>
        </a:p>
      </xdr:txBody>
    </xdr:sp>
    <xdr:clientData/>
  </xdr:twoCellAnchor>
  <xdr:twoCellAnchor>
    <xdr:from>
      <xdr:col>61</xdr:col>
      <xdr:colOff>23040</xdr:colOff>
      <xdr:row>38</xdr:row>
      <xdr:rowOff>84600</xdr:rowOff>
    </xdr:from>
    <xdr:to>
      <xdr:col>71</xdr:col>
      <xdr:colOff>242280</xdr:colOff>
      <xdr:row>40</xdr:row>
      <xdr:rowOff>198360</xdr:rowOff>
    </xdr:to>
    <xdr:sp macro="" textlink="">
      <xdr:nvSpPr>
        <xdr:cNvPr id="163" name="CustomShape 1">
          <a:extLst>
            <a:ext uri="{FF2B5EF4-FFF2-40B4-BE49-F238E27FC236}">
              <a16:creationId xmlns:a16="http://schemas.microsoft.com/office/drawing/2014/main" id="{00000000-0008-0000-0800-0000A3000000}"/>
            </a:ext>
          </a:extLst>
        </xdr:cNvPr>
        <xdr:cNvSpPr/>
      </xdr:nvSpPr>
      <xdr:spPr>
        <a:xfrm>
          <a:off x="16722720" y="8847360"/>
          <a:ext cx="2949840" cy="590040"/>
        </a:xfrm>
        <a:prstGeom prst="wedgeRoundRectCallout">
          <a:avLst>
            <a:gd name="adj1" fmla="val 139568"/>
            <a:gd name="adj2" fmla="val 117609"/>
            <a:gd name="adj3" fmla="val 16667"/>
          </a:avLst>
        </a:prstGeom>
        <a:solidFill>
          <a:schemeClr val="accent6">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1" strike="noStrike" spc="-1">
              <a:solidFill>
                <a:srgbClr val="FF0000"/>
              </a:solidFill>
              <a:latin typeface="Aptos Narrow"/>
            </a:rPr>
            <a:t>⑮補助金申請額（合計）</a:t>
          </a:r>
          <a:r>
            <a:rPr lang="en-US" sz="1000" b="0" strike="noStrike" spc="-1">
              <a:solidFill>
                <a:srgbClr val="000000"/>
              </a:solidFill>
              <a:latin typeface="Aptos Narrow"/>
            </a:rPr>
            <a:t>÷⑩利用総時間</a:t>
          </a:r>
          <a:endParaRPr lang="en-US" sz="1000" b="0" strike="noStrike" spc="-1">
            <a:latin typeface="Times New Roman"/>
          </a:endParaRPr>
        </a:p>
        <a:p>
          <a:pPr>
            <a:lnSpc>
              <a:spcPct val="100000"/>
            </a:lnSpc>
          </a:pPr>
          <a:r>
            <a:rPr lang="en-US" sz="1000" b="0" strike="noStrike" spc="-1">
              <a:solidFill>
                <a:srgbClr val="000000"/>
              </a:solidFill>
              <a:latin typeface="Aptos Narrow"/>
            </a:rPr>
            <a:t>日中上限額と比較し少額となったもの</a:t>
          </a:r>
          <a:endParaRPr lang="en-US" sz="1000" b="0" strike="noStrike" spc="-1">
            <a:latin typeface="Times New Roman"/>
          </a:endParaRPr>
        </a:p>
      </xdr:txBody>
    </xdr:sp>
    <xdr:clientData/>
  </xdr:twoCellAnchor>
  <xdr:twoCellAnchor>
    <xdr:from>
      <xdr:col>65</xdr:col>
      <xdr:colOff>204120</xdr:colOff>
      <xdr:row>43</xdr:row>
      <xdr:rowOff>43560</xdr:rowOff>
    </xdr:from>
    <xdr:to>
      <xdr:col>70</xdr:col>
      <xdr:colOff>147600</xdr:colOff>
      <xdr:row>45</xdr:row>
      <xdr:rowOff>155880</xdr:rowOff>
    </xdr:to>
    <xdr:sp macro="" textlink="">
      <xdr:nvSpPr>
        <xdr:cNvPr id="164" name="CustomShape 1">
          <a:extLst>
            <a:ext uri="{FF2B5EF4-FFF2-40B4-BE49-F238E27FC236}">
              <a16:creationId xmlns:a16="http://schemas.microsoft.com/office/drawing/2014/main" id="{00000000-0008-0000-0800-0000A4000000}"/>
            </a:ext>
          </a:extLst>
        </xdr:cNvPr>
        <xdr:cNvSpPr/>
      </xdr:nvSpPr>
      <xdr:spPr>
        <a:xfrm>
          <a:off x="17996040" y="9996840"/>
          <a:ext cx="1308600" cy="588600"/>
        </a:xfrm>
        <a:prstGeom prst="wedgeRoundRectCallout">
          <a:avLst>
            <a:gd name="adj1" fmla="val 299853"/>
            <a:gd name="adj2" fmla="val -2003"/>
            <a:gd name="adj3" fmla="val 16667"/>
          </a:avLst>
        </a:prstGeom>
        <a:solidFill>
          <a:schemeClr val="accent4">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000" b="0" strike="noStrike" spc="-1">
              <a:solidFill>
                <a:srgbClr val="000000"/>
              </a:solidFill>
              <a:latin typeface="Aptos Narrow"/>
            </a:rPr>
            <a:t>⑩利用総時間</a:t>
          </a:r>
          <a:endParaRPr lang="en-US" sz="1000" b="0" strike="noStrike" spc="-1">
            <a:latin typeface="Times New Roman"/>
          </a:endParaRPr>
        </a:p>
        <a:p>
          <a:pPr>
            <a:lnSpc>
              <a:spcPct val="100000"/>
            </a:lnSpc>
          </a:pPr>
          <a:r>
            <a:rPr lang="en-US" sz="1000" b="0" strike="noStrike" spc="-1">
              <a:solidFill>
                <a:srgbClr val="000000"/>
              </a:solidFill>
              <a:latin typeface="Aptos Narrow"/>
            </a:rPr>
            <a:t>端数切捨て分</a:t>
          </a:r>
          <a:endParaRPr lang="en-US" sz="1000" b="0" strike="noStrike" spc="-1">
            <a:latin typeface="Times New Roman"/>
          </a:endParaRPr>
        </a:p>
      </xdr:txBody>
    </xdr:sp>
    <xdr:clientData/>
  </xdr:twoCellAnchor>
  <xdr:twoCellAnchor>
    <xdr:from>
      <xdr:col>85</xdr:col>
      <xdr:colOff>22320</xdr:colOff>
      <xdr:row>47</xdr:row>
      <xdr:rowOff>125640</xdr:rowOff>
    </xdr:from>
    <xdr:to>
      <xdr:col>93</xdr:col>
      <xdr:colOff>110520</xdr:colOff>
      <xdr:row>49</xdr:row>
      <xdr:rowOff>140040</xdr:rowOff>
    </xdr:to>
    <xdr:sp macro="" textlink="">
      <xdr:nvSpPr>
        <xdr:cNvPr id="165" name="CustomShape 1">
          <a:extLst>
            <a:ext uri="{FF2B5EF4-FFF2-40B4-BE49-F238E27FC236}">
              <a16:creationId xmlns:a16="http://schemas.microsoft.com/office/drawing/2014/main" id="{00000000-0008-0000-0800-0000A5000000}"/>
            </a:ext>
          </a:extLst>
        </xdr:cNvPr>
        <xdr:cNvSpPr/>
      </xdr:nvSpPr>
      <xdr:spPr>
        <a:xfrm>
          <a:off x="23275080" y="11031480"/>
          <a:ext cx="2272680" cy="490680"/>
        </a:xfrm>
        <a:prstGeom prst="wedgeRoundRectCallout">
          <a:avLst>
            <a:gd name="adj1" fmla="val 228843"/>
            <a:gd name="adj2" fmla="val -265699"/>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85</xdr:col>
      <xdr:colOff>44640</xdr:colOff>
      <xdr:row>47</xdr:row>
      <xdr:rowOff>122400</xdr:rowOff>
    </xdr:from>
    <xdr:to>
      <xdr:col>93</xdr:col>
      <xdr:colOff>129960</xdr:colOff>
      <xdr:row>49</xdr:row>
      <xdr:rowOff>120960</xdr:rowOff>
    </xdr:to>
    <xdr:sp macro="" textlink="">
      <xdr:nvSpPr>
        <xdr:cNvPr id="166" name="CustomShape 1">
          <a:extLst>
            <a:ext uri="{FF2B5EF4-FFF2-40B4-BE49-F238E27FC236}">
              <a16:creationId xmlns:a16="http://schemas.microsoft.com/office/drawing/2014/main" id="{00000000-0008-0000-0800-0000A6000000}"/>
            </a:ext>
          </a:extLst>
        </xdr:cNvPr>
        <xdr:cNvSpPr/>
      </xdr:nvSpPr>
      <xdr:spPr>
        <a:xfrm>
          <a:off x="23297400" y="11028240"/>
          <a:ext cx="2269800" cy="474840"/>
        </a:xfrm>
        <a:prstGeom prst="wedgeRoundRectCallout">
          <a:avLst>
            <a:gd name="adj1" fmla="val -303800"/>
            <a:gd name="adj2" fmla="val -66878"/>
            <a:gd name="adj3" fmla="val 16667"/>
          </a:avLst>
        </a:prstGeom>
        <a:solidFill>
          <a:srgbClr val="FF0000"/>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FFFFFF"/>
              </a:solidFill>
              <a:latin typeface="Aptos Narrow"/>
            </a:rPr>
            <a:t>★日ごとの計算結果を合計</a:t>
          </a:r>
          <a:endParaRPr lang="en-US" sz="1100" b="0" strike="noStrike" spc="-1">
            <a:latin typeface="Times New Roman"/>
          </a:endParaRPr>
        </a:p>
      </xdr:txBody>
    </xdr:sp>
    <xdr:clientData/>
  </xdr:twoCellAnchor>
  <xdr:twoCellAnchor>
    <xdr:from>
      <xdr:col>68</xdr:col>
      <xdr:colOff>70200</xdr:colOff>
      <xdr:row>51</xdr:row>
      <xdr:rowOff>174240</xdr:rowOff>
    </xdr:from>
    <xdr:to>
      <xdr:col>74</xdr:col>
      <xdr:colOff>199800</xdr:colOff>
      <xdr:row>54</xdr:row>
      <xdr:rowOff>138240</xdr:rowOff>
    </xdr:to>
    <xdr:sp macro="" textlink="">
      <xdr:nvSpPr>
        <xdr:cNvPr id="167" name="CustomShape 1">
          <a:extLst>
            <a:ext uri="{FF2B5EF4-FFF2-40B4-BE49-F238E27FC236}">
              <a16:creationId xmlns:a16="http://schemas.microsoft.com/office/drawing/2014/main" id="{00000000-0008-0000-0800-0000A7000000}"/>
            </a:ext>
          </a:extLst>
        </xdr:cNvPr>
        <xdr:cNvSpPr/>
      </xdr:nvSpPr>
      <xdr:spPr>
        <a:xfrm>
          <a:off x="18681120" y="12032640"/>
          <a:ext cx="1767960" cy="678600"/>
        </a:xfrm>
        <a:prstGeom prst="wedgeRoundRectCallout">
          <a:avLst>
            <a:gd name="adj1" fmla="val 196165"/>
            <a:gd name="adj2" fmla="val -90653"/>
            <a:gd name="adj3" fmla="val 16667"/>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切り捨て時間分</a:t>
          </a:r>
          <a:endParaRPr lang="en-US" sz="1100" b="0" strike="noStrike" spc="-1">
            <a:latin typeface="Times New Roman"/>
          </a:endParaRPr>
        </a:p>
        <a:p>
          <a:pPr>
            <a:lnSpc>
              <a:spcPct val="100000"/>
            </a:lnSpc>
          </a:pPr>
          <a:r>
            <a:rPr lang="en-US" sz="1100" b="0" strike="noStrike" spc="-1">
              <a:solidFill>
                <a:srgbClr val="000000"/>
              </a:solidFill>
              <a:latin typeface="Aptos Narrow"/>
            </a:rPr>
            <a:t>金額調整</a:t>
          </a:r>
          <a:endParaRPr lang="en-US" sz="1100" b="0" strike="noStrike" spc="-1">
            <a:latin typeface="Times New Roman"/>
          </a:endParaRPr>
        </a:p>
      </xdr:txBody>
    </xdr:sp>
    <xdr:clientData/>
  </xdr:twoCellAnchor>
  <xdr:twoCellAnchor>
    <xdr:from>
      <xdr:col>68</xdr:col>
      <xdr:colOff>66960</xdr:colOff>
      <xdr:row>51</xdr:row>
      <xdr:rowOff>171000</xdr:rowOff>
    </xdr:from>
    <xdr:to>
      <xdr:col>74</xdr:col>
      <xdr:colOff>202680</xdr:colOff>
      <xdr:row>54</xdr:row>
      <xdr:rowOff>135000</xdr:rowOff>
    </xdr:to>
    <xdr:sp macro="" textlink="">
      <xdr:nvSpPr>
        <xdr:cNvPr id="168" name="CustomShape 1">
          <a:extLst>
            <a:ext uri="{FF2B5EF4-FFF2-40B4-BE49-F238E27FC236}">
              <a16:creationId xmlns:a16="http://schemas.microsoft.com/office/drawing/2014/main" id="{00000000-0008-0000-0800-0000A8000000}"/>
            </a:ext>
          </a:extLst>
        </xdr:cNvPr>
        <xdr:cNvSpPr/>
      </xdr:nvSpPr>
      <xdr:spPr>
        <a:xfrm>
          <a:off x="18677880" y="12029400"/>
          <a:ext cx="1774080" cy="678600"/>
        </a:xfrm>
        <a:prstGeom prst="wedgeRoundRectCallout">
          <a:avLst>
            <a:gd name="adj1" fmla="val -190597"/>
            <a:gd name="adj2" fmla="val -94860"/>
            <a:gd name="adj3" fmla="val 16667"/>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切り捨て時間分</a:t>
          </a:r>
          <a:endParaRPr lang="en-US" sz="1100" b="0" strike="noStrike" spc="-1">
            <a:latin typeface="Times New Roman"/>
          </a:endParaRPr>
        </a:p>
        <a:p>
          <a:pPr>
            <a:lnSpc>
              <a:spcPct val="100000"/>
            </a:lnSpc>
          </a:pPr>
          <a:r>
            <a:rPr lang="en-US" sz="1100" b="0" strike="noStrike" spc="-1">
              <a:solidFill>
                <a:srgbClr val="000000"/>
              </a:solidFill>
              <a:latin typeface="Aptos Narrow"/>
            </a:rPr>
            <a:t>金額調整</a:t>
          </a:r>
          <a:endParaRPr lang="en-US" sz="1100" b="0" strike="noStrike" spc="-1">
            <a:latin typeface="Times New Roman"/>
          </a:endParaRPr>
        </a:p>
      </xdr:txBody>
    </xdr:sp>
    <xdr:clientData/>
  </xdr:twoCellAnchor>
  <xdr:twoCellAnchor>
    <xdr:from>
      <xdr:col>68</xdr:col>
      <xdr:colOff>86040</xdr:colOff>
      <xdr:row>51</xdr:row>
      <xdr:rowOff>223920</xdr:rowOff>
    </xdr:from>
    <xdr:to>
      <xdr:col>74</xdr:col>
      <xdr:colOff>221760</xdr:colOff>
      <xdr:row>54</xdr:row>
      <xdr:rowOff>187920</xdr:rowOff>
    </xdr:to>
    <xdr:sp macro="" textlink="">
      <xdr:nvSpPr>
        <xdr:cNvPr id="169" name="CustomShape 1">
          <a:extLst>
            <a:ext uri="{FF2B5EF4-FFF2-40B4-BE49-F238E27FC236}">
              <a16:creationId xmlns:a16="http://schemas.microsoft.com/office/drawing/2014/main" id="{00000000-0008-0000-0800-0000A9000000}"/>
            </a:ext>
          </a:extLst>
        </xdr:cNvPr>
        <xdr:cNvSpPr/>
      </xdr:nvSpPr>
      <xdr:spPr>
        <a:xfrm>
          <a:off x="18696960" y="12082320"/>
          <a:ext cx="1774080" cy="678600"/>
        </a:xfrm>
        <a:prstGeom prst="wedgeRoundRectCallout">
          <a:avLst>
            <a:gd name="adj1" fmla="val 24475"/>
            <a:gd name="adj2" fmla="val -93458"/>
            <a:gd name="adj3" fmla="val 16667"/>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1100" b="0" strike="noStrike" spc="-1">
              <a:solidFill>
                <a:srgbClr val="000000"/>
              </a:solidFill>
              <a:latin typeface="Aptos Narrow"/>
            </a:rPr>
            <a:t>切り捨て時間分</a:t>
          </a:r>
          <a:endParaRPr lang="en-US" sz="1100" b="0" strike="noStrike" spc="-1">
            <a:latin typeface="Times New Roman"/>
          </a:endParaRPr>
        </a:p>
        <a:p>
          <a:pPr>
            <a:lnSpc>
              <a:spcPct val="100000"/>
            </a:lnSpc>
          </a:pPr>
          <a:r>
            <a:rPr lang="en-US" sz="1100" b="0" strike="noStrike" spc="-1">
              <a:solidFill>
                <a:srgbClr val="000000"/>
              </a:solidFill>
              <a:latin typeface="Aptos Narrow"/>
            </a:rPr>
            <a:t>金額調整</a:t>
          </a:r>
          <a:endParaRPr lang="en-US" sz="1100" b="0" strike="noStrike" spc="-1">
            <a:latin typeface="Times New Roman"/>
          </a:endParaRPr>
        </a:p>
      </xdr:txBody>
    </xdr:sp>
    <xdr:clientData/>
  </xdr:twoCellAnchor>
  <xdr:twoCellAnchor>
    <xdr:from>
      <xdr:col>3</xdr:col>
      <xdr:colOff>179280</xdr:colOff>
      <xdr:row>41</xdr:row>
      <xdr:rowOff>193680</xdr:rowOff>
    </xdr:from>
    <xdr:to>
      <xdr:col>5</xdr:col>
      <xdr:colOff>118080</xdr:colOff>
      <xdr:row>42</xdr:row>
      <xdr:rowOff>160200</xdr:rowOff>
    </xdr:to>
    <xdr:sp macro="" textlink="">
      <xdr:nvSpPr>
        <xdr:cNvPr id="170" name="CustomShape 1">
          <a:extLst>
            <a:ext uri="{FF2B5EF4-FFF2-40B4-BE49-F238E27FC236}">
              <a16:creationId xmlns:a16="http://schemas.microsoft.com/office/drawing/2014/main" id="{00000000-0008-0000-0800-0000AA000000}"/>
            </a:ext>
          </a:extLst>
        </xdr:cNvPr>
        <xdr:cNvSpPr/>
      </xdr:nvSpPr>
      <xdr:spPr>
        <a:xfrm>
          <a:off x="998280" y="967104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xdr:from>
      <xdr:col>32</xdr:col>
      <xdr:colOff>228600</xdr:colOff>
      <xdr:row>41</xdr:row>
      <xdr:rowOff>206280</xdr:rowOff>
    </xdr:from>
    <xdr:to>
      <xdr:col>34</xdr:col>
      <xdr:colOff>167400</xdr:colOff>
      <xdr:row>42</xdr:row>
      <xdr:rowOff>172800</xdr:rowOff>
    </xdr:to>
    <xdr:sp macro="" textlink="">
      <xdr:nvSpPr>
        <xdr:cNvPr id="171" name="CustomShape 1">
          <a:extLst>
            <a:ext uri="{FF2B5EF4-FFF2-40B4-BE49-F238E27FC236}">
              <a16:creationId xmlns:a16="http://schemas.microsoft.com/office/drawing/2014/main" id="{00000000-0008-0000-0800-0000AB000000}"/>
            </a:ext>
          </a:extLst>
        </xdr:cNvPr>
        <xdr:cNvSpPr/>
      </xdr:nvSpPr>
      <xdr:spPr>
        <a:xfrm>
          <a:off x="9009720" y="968364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68</xdr:col>
      <xdr:colOff>0</xdr:colOff>
      <xdr:row>6</xdr:row>
      <xdr:rowOff>160560</xdr:rowOff>
    </xdr:from>
    <xdr:to>
      <xdr:col>68</xdr:col>
      <xdr:colOff>183960</xdr:colOff>
      <xdr:row>8</xdr:row>
      <xdr:rowOff>76320</xdr:rowOff>
    </xdr:to>
    <xdr:sp macro="" textlink="">
      <xdr:nvSpPr>
        <xdr:cNvPr id="172" name="CustomShape 1">
          <a:extLst>
            <a:ext uri="{FF2B5EF4-FFF2-40B4-BE49-F238E27FC236}">
              <a16:creationId xmlns:a16="http://schemas.microsoft.com/office/drawing/2014/main" id="{00000000-0008-0000-0900-0000AC000000}"/>
            </a:ext>
          </a:extLst>
        </xdr:cNvPr>
        <xdr:cNvSpPr/>
      </xdr:nvSpPr>
      <xdr:spPr>
        <a:xfrm>
          <a:off x="18610920" y="1589040"/>
          <a:ext cx="183960" cy="392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0</xdr:col>
      <xdr:colOff>192600</xdr:colOff>
      <xdr:row>0</xdr:row>
      <xdr:rowOff>0</xdr:rowOff>
    </xdr:from>
    <xdr:to>
      <xdr:col>6</xdr:col>
      <xdr:colOff>128880</xdr:colOff>
      <xdr:row>1</xdr:row>
      <xdr:rowOff>80640</xdr:rowOff>
    </xdr:to>
    <xdr:sp macro="" textlink="">
      <xdr:nvSpPr>
        <xdr:cNvPr id="173" name="CustomShape 1">
          <a:extLst>
            <a:ext uri="{FF2B5EF4-FFF2-40B4-BE49-F238E27FC236}">
              <a16:creationId xmlns:a16="http://schemas.microsoft.com/office/drawing/2014/main" id="{00000000-0008-0000-0900-0000AD000000}"/>
            </a:ext>
          </a:extLst>
        </xdr:cNvPr>
        <xdr:cNvSpPr/>
      </xdr:nvSpPr>
      <xdr:spPr>
        <a:xfrm>
          <a:off x="192600" y="0"/>
          <a:ext cx="1574280" cy="3186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800" b="1" strike="noStrike" spc="-1">
              <a:solidFill>
                <a:srgbClr val="000000"/>
              </a:solidFill>
              <a:latin typeface="游ゴシック"/>
              <a:ea typeface="游ゴシック"/>
            </a:rPr>
            <a:t>E_利用内訳表</a:t>
          </a:r>
          <a:endParaRPr lang="en-US" sz="1800" b="0" strike="noStrike" spc="-1">
            <a:latin typeface="Times New Roman"/>
          </a:endParaRPr>
        </a:p>
      </xdr:txBody>
    </xdr:sp>
    <xdr:clientData/>
  </xdr:twoCellAnchor>
  <xdr:twoCellAnchor>
    <xdr:from>
      <xdr:col>36</xdr:col>
      <xdr:colOff>187200</xdr:colOff>
      <xdr:row>41</xdr:row>
      <xdr:rowOff>203040</xdr:rowOff>
    </xdr:from>
    <xdr:to>
      <xdr:col>38</xdr:col>
      <xdr:colOff>126000</xdr:colOff>
      <xdr:row>42</xdr:row>
      <xdr:rowOff>169560</xdr:rowOff>
    </xdr:to>
    <xdr:sp macro="" textlink="">
      <xdr:nvSpPr>
        <xdr:cNvPr id="174" name="CustomShape 1">
          <a:extLst>
            <a:ext uri="{FF2B5EF4-FFF2-40B4-BE49-F238E27FC236}">
              <a16:creationId xmlns:a16="http://schemas.microsoft.com/office/drawing/2014/main" id="{00000000-0008-0000-0900-0000AE000000}"/>
            </a:ext>
          </a:extLst>
        </xdr:cNvPr>
        <xdr:cNvSpPr/>
      </xdr:nvSpPr>
      <xdr:spPr>
        <a:xfrm>
          <a:off x="10060560" y="96804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xdr:from>
      <xdr:col>0</xdr:col>
      <xdr:colOff>208800</xdr:colOff>
      <xdr:row>3</xdr:row>
      <xdr:rowOff>126720</xdr:rowOff>
    </xdr:from>
    <xdr:to>
      <xdr:col>12</xdr:col>
      <xdr:colOff>11160</xdr:colOff>
      <xdr:row>4</xdr:row>
      <xdr:rowOff>156600</xdr:rowOff>
    </xdr:to>
    <xdr:sp macro="" textlink="">
      <xdr:nvSpPr>
        <xdr:cNvPr id="175" name="CustomShape 1">
          <a:extLst>
            <a:ext uri="{FF2B5EF4-FFF2-40B4-BE49-F238E27FC236}">
              <a16:creationId xmlns:a16="http://schemas.microsoft.com/office/drawing/2014/main" id="{00000000-0008-0000-0900-0000AF000000}"/>
            </a:ext>
          </a:extLst>
        </xdr:cNvPr>
        <xdr:cNvSpPr/>
      </xdr:nvSpPr>
      <xdr:spPr>
        <a:xfrm>
          <a:off x="208800" y="840960"/>
          <a:ext cx="3078720" cy="2678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400" b="1" strike="noStrike" spc="-1">
              <a:solidFill>
                <a:srgbClr val="000000"/>
              </a:solidFill>
              <a:latin typeface="Aptos Narrow"/>
            </a:rPr>
            <a:t>＜日ごと</a:t>
          </a:r>
          <a:r>
            <a:rPr lang="en-US" sz="1400" b="1" strike="noStrike" spc="-1">
              <a:solidFill>
                <a:srgbClr val="FF0000"/>
              </a:solidFill>
              <a:latin typeface="Aptos Narrow"/>
            </a:rPr>
            <a:t>（0時～24時まで）</a:t>
          </a:r>
          <a:r>
            <a:rPr lang="en-US" sz="1400" b="1" strike="noStrike" spc="-1">
              <a:solidFill>
                <a:srgbClr val="000000"/>
              </a:solidFill>
              <a:latin typeface="Aptos Narrow"/>
            </a:rPr>
            <a:t>の利用分＞</a:t>
          </a:r>
          <a:endParaRPr lang="en-US" sz="1400" b="0" strike="noStrike" spc="-1">
            <a:latin typeface="Times New Roman"/>
          </a:endParaRPr>
        </a:p>
      </xdr:txBody>
    </xdr:sp>
    <xdr:clientData/>
  </xdr:twoCellAnchor>
  <xdr:twoCellAnchor>
    <xdr:from>
      <xdr:col>0</xdr:col>
      <xdr:colOff>50040</xdr:colOff>
      <xdr:row>1</xdr:row>
      <xdr:rowOff>149400</xdr:rowOff>
    </xdr:from>
    <xdr:to>
      <xdr:col>17</xdr:col>
      <xdr:colOff>80640</xdr:colOff>
      <xdr:row>3</xdr:row>
      <xdr:rowOff>36000</xdr:rowOff>
    </xdr:to>
    <xdr:sp macro="" textlink="">
      <xdr:nvSpPr>
        <xdr:cNvPr id="176" name="CustomShape 1">
          <a:extLst>
            <a:ext uri="{FF2B5EF4-FFF2-40B4-BE49-F238E27FC236}">
              <a16:creationId xmlns:a16="http://schemas.microsoft.com/office/drawing/2014/main" id="{00000000-0008-0000-0900-0000B0000000}"/>
            </a:ext>
          </a:extLst>
        </xdr:cNvPr>
        <xdr:cNvSpPr/>
      </xdr:nvSpPr>
      <xdr:spPr>
        <a:xfrm>
          <a:off x="50040" y="387360"/>
          <a:ext cx="4672440" cy="36288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050" b="1" strike="noStrike" spc="-1">
              <a:solidFill>
                <a:srgbClr val="FF0000"/>
              </a:solidFill>
              <a:latin typeface="游ゴシック"/>
              <a:ea typeface="游ゴシック"/>
            </a:rPr>
            <a:t>①～⑧の黄色セルに入力すると、⑨～⑯の白いセルは自動計算されます。</a:t>
          </a:r>
          <a:endParaRPr lang="en-US" sz="1050" b="0" strike="noStrike" spc="-1">
            <a:latin typeface="Times New Roman"/>
          </a:endParaRPr>
        </a:p>
      </xdr:txBody>
    </xdr:sp>
    <xdr:clientData/>
  </xdr:twoCellAnchor>
  <xdr:twoCellAnchor>
    <xdr:from>
      <xdr:col>20</xdr:col>
      <xdr:colOff>249120</xdr:colOff>
      <xdr:row>41</xdr:row>
      <xdr:rowOff>185760</xdr:rowOff>
    </xdr:from>
    <xdr:to>
      <xdr:col>25</xdr:col>
      <xdr:colOff>88560</xdr:colOff>
      <xdr:row>42</xdr:row>
      <xdr:rowOff>152280</xdr:rowOff>
    </xdr:to>
    <xdr:sp macro="" textlink="">
      <xdr:nvSpPr>
        <xdr:cNvPr id="177" name="CustomShape 1">
          <a:extLst>
            <a:ext uri="{FF2B5EF4-FFF2-40B4-BE49-F238E27FC236}">
              <a16:creationId xmlns:a16="http://schemas.microsoft.com/office/drawing/2014/main" id="{00000000-0008-0000-0900-0000B1000000}"/>
            </a:ext>
          </a:extLst>
        </xdr:cNvPr>
        <xdr:cNvSpPr/>
      </xdr:nvSpPr>
      <xdr:spPr>
        <a:xfrm>
          <a:off x="5753880" y="966312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(日中/上限2,500円)</a:t>
          </a:r>
          <a:endParaRPr lang="en-US" sz="900" b="0" strike="noStrike" spc="-1">
            <a:latin typeface="Times New Roman"/>
          </a:endParaRPr>
        </a:p>
      </xdr:txBody>
    </xdr:sp>
    <xdr:clientData/>
  </xdr:twoCellAnchor>
  <xdr:twoCellAnchor>
    <xdr:from>
      <xdr:col>3</xdr:col>
      <xdr:colOff>181440</xdr:colOff>
      <xdr:row>44</xdr:row>
      <xdr:rowOff>207000</xdr:rowOff>
    </xdr:from>
    <xdr:to>
      <xdr:col>5</xdr:col>
      <xdr:colOff>120240</xdr:colOff>
      <xdr:row>45</xdr:row>
      <xdr:rowOff>173520</xdr:rowOff>
    </xdr:to>
    <xdr:sp macro="" textlink="">
      <xdr:nvSpPr>
        <xdr:cNvPr id="178" name="CustomShape 1">
          <a:extLst>
            <a:ext uri="{FF2B5EF4-FFF2-40B4-BE49-F238E27FC236}">
              <a16:creationId xmlns:a16="http://schemas.microsoft.com/office/drawing/2014/main" id="{00000000-0008-0000-0900-0000B2000000}"/>
            </a:ext>
          </a:extLst>
        </xdr:cNvPr>
        <xdr:cNvSpPr/>
      </xdr:nvSpPr>
      <xdr:spPr>
        <a:xfrm>
          <a:off x="1000440" y="103968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21</xdr:col>
      <xdr:colOff>22680</xdr:colOff>
      <xdr:row>44</xdr:row>
      <xdr:rowOff>190440</xdr:rowOff>
    </xdr:from>
    <xdr:to>
      <xdr:col>25</xdr:col>
      <xdr:colOff>135000</xdr:colOff>
      <xdr:row>45</xdr:row>
      <xdr:rowOff>156960</xdr:rowOff>
    </xdr:to>
    <xdr:sp macro="" textlink="">
      <xdr:nvSpPr>
        <xdr:cNvPr id="179" name="CustomShape 1">
          <a:extLst>
            <a:ext uri="{FF2B5EF4-FFF2-40B4-BE49-F238E27FC236}">
              <a16:creationId xmlns:a16="http://schemas.microsoft.com/office/drawing/2014/main" id="{00000000-0008-0000-0900-0000B3000000}"/>
            </a:ext>
          </a:extLst>
        </xdr:cNvPr>
        <xdr:cNvSpPr/>
      </xdr:nvSpPr>
      <xdr:spPr>
        <a:xfrm>
          <a:off x="5800320" y="10380240"/>
          <a:ext cx="120456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(夜間/上限3,500円)</a:t>
          </a:r>
          <a:endParaRPr lang="en-US" sz="900" b="0" strike="noStrike" spc="-1">
            <a:latin typeface="Times New Roman"/>
          </a:endParaRPr>
        </a:p>
      </xdr:txBody>
    </xdr:sp>
    <xdr:clientData/>
  </xdr:twoCellAnchor>
  <xdr:twoCellAnchor>
    <xdr:from>
      <xdr:col>49</xdr:col>
      <xdr:colOff>134640</xdr:colOff>
      <xdr:row>43</xdr:row>
      <xdr:rowOff>191520</xdr:rowOff>
    </xdr:from>
    <xdr:to>
      <xdr:col>51</xdr:col>
      <xdr:colOff>73440</xdr:colOff>
      <xdr:row>44</xdr:row>
      <xdr:rowOff>159480</xdr:rowOff>
    </xdr:to>
    <xdr:sp macro="" textlink="">
      <xdr:nvSpPr>
        <xdr:cNvPr id="180" name="CustomShape 1">
          <a:extLst>
            <a:ext uri="{FF2B5EF4-FFF2-40B4-BE49-F238E27FC236}">
              <a16:creationId xmlns:a16="http://schemas.microsoft.com/office/drawing/2014/main" id="{00000000-0008-0000-0900-0000B4000000}"/>
            </a:ext>
          </a:extLst>
        </xdr:cNvPr>
        <xdr:cNvSpPr/>
      </xdr:nvSpPr>
      <xdr:spPr>
        <a:xfrm>
          <a:off x="13557600" y="101448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(合計)</a:t>
          </a:r>
          <a:endParaRPr lang="en-US" sz="900" b="0" strike="noStrike" spc="-1">
            <a:latin typeface="Times New Roman"/>
          </a:endParaRPr>
        </a:p>
      </xdr:txBody>
    </xdr:sp>
    <xdr:clientData/>
  </xdr:twoCellAnchor>
  <xdr:twoCellAnchor>
    <xdr:from>
      <xdr:col>36</xdr:col>
      <xdr:colOff>186480</xdr:colOff>
      <xdr:row>44</xdr:row>
      <xdr:rowOff>190440</xdr:rowOff>
    </xdr:from>
    <xdr:to>
      <xdr:col>38</xdr:col>
      <xdr:colOff>125280</xdr:colOff>
      <xdr:row>45</xdr:row>
      <xdr:rowOff>156960</xdr:rowOff>
    </xdr:to>
    <xdr:sp macro="" textlink="">
      <xdr:nvSpPr>
        <xdr:cNvPr id="181" name="CustomShape 1">
          <a:extLst>
            <a:ext uri="{FF2B5EF4-FFF2-40B4-BE49-F238E27FC236}">
              <a16:creationId xmlns:a16="http://schemas.microsoft.com/office/drawing/2014/main" id="{00000000-0008-0000-0900-0000B5000000}"/>
            </a:ext>
          </a:extLst>
        </xdr:cNvPr>
        <xdr:cNvSpPr/>
      </xdr:nvSpPr>
      <xdr:spPr>
        <a:xfrm>
          <a:off x="10059840" y="1038024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17</xdr:col>
      <xdr:colOff>7920</xdr:colOff>
      <xdr:row>45</xdr:row>
      <xdr:rowOff>35640</xdr:rowOff>
    </xdr:from>
    <xdr:to>
      <xdr:col>17</xdr:col>
      <xdr:colOff>196200</xdr:colOff>
      <xdr:row>46</xdr:row>
      <xdr:rowOff>13680</xdr:rowOff>
    </xdr:to>
    <xdr:sp macro="" textlink="">
      <xdr:nvSpPr>
        <xdr:cNvPr id="182" name="CustomShape 1">
          <a:extLst>
            <a:ext uri="{FF2B5EF4-FFF2-40B4-BE49-F238E27FC236}">
              <a16:creationId xmlns:a16="http://schemas.microsoft.com/office/drawing/2014/main" id="{00000000-0008-0000-0900-0000B6000000}"/>
            </a:ext>
          </a:extLst>
        </xdr:cNvPr>
        <xdr:cNvSpPr/>
      </xdr:nvSpPr>
      <xdr:spPr>
        <a:xfrm>
          <a:off x="4649760" y="10463400"/>
          <a:ext cx="188280" cy="216360"/>
        </a:xfrm>
        <a:prstGeom prst="mathPlus">
          <a:avLst>
            <a:gd name="adj1" fmla="val 2352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33</xdr:col>
      <xdr:colOff>3240</xdr:colOff>
      <xdr:row>44</xdr:row>
      <xdr:rowOff>218880</xdr:rowOff>
    </xdr:from>
    <xdr:to>
      <xdr:col>34</xdr:col>
      <xdr:colOff>6120</xdr:colOff>
      <xdr:row>46</xdr:row>
      <xdr:rowOff>24840</xdr:rowOff>
    </xdr:to>
    <xdr:sp macro="" textlink="">
      <xdr:nvSpPr>
        <xdr:cNvPr id="183" name="CustomShape 1">
          <a:extLst>
            <a:ext uri="{FF2B5EF4-FFF2-40B4-BE49-F238E27FC236}">
              <a16:creationId xmlns:a16="http://schemas.microsoft.com/office/drawing/2014/main" id="{00000000-0008-0000-0900-0000B7000000}"/>
            </a:ext>
          </a:extLst>
        </xdr:cNvPr>
        <xdr:cNvSpPr/>
      </xdr:nvSpPr>
      <xdr:spPr>
        <a:xfrm>
          <a:off x="9057600" y="10408680"/>
          <a:ext cx="275760" cy="282240"/>
        </a:xfrm>
        <a:prstGeom prst="mathEqual">
          <a:avLst>
            <a:gd name="adj1" fmla="val 23520"/>
            <a:gd name="adj2" fmla="val 11760"/>
          </a:avLst>
        </a:prstGeom>
        <a:ln/>
      </xdr:spPr>
      <xdr:style>
        <a:lnRef idx="2">
          <a:schemeClr val="dk1">
            <a:shade val="50000"/>
          </a:schemeClr>
        </a:lnRef>
        <a:fillRef idx="1">
          <a:schemeClr val="dk1"/>
        </a:fillRef>
        <a:effectRef idx="0">
          <a:schemeClr val="dk1"/>
        </a:effectRef>
        <a:fontRef idx="minor"/>
      </xdr:style>
    </xdr:sp>
    <xdr:clientData/>
  </xdr:twoCellAnchor>
  <xdr:twoCellAnchor>
    <xdr:from>
      <xdr:col>3</xdr:col>
      <xdr:colOff>173880</xdr:colOff>
      <xdr:row>41</xdr:row>
      <xdr:rowOff>182160</xdr:rowOff>
    </xdr:from>
    <xdr:to>
      <xdr:col>5</xdr:col>
      <xdr:colOff>112680</xdr:colOff>
      <xdr:row>42</xdr:row>
      <xdr:rowOff>148680</xdr:rowOff>
    </xdr:to>
    <xdr:sp macro="" textlink="">
      <xdr:nvSpPr>
        <xdr:cNvPr id="184" name="CustomShape 1">
          <a:extLst>
            <a:ext uri="{FF2B5EF4-FFF2-40B4-BE49-F238E27FC236}">
              <a16:creationId xmlns:a16="http://schemas.microsoft.com/office/drawing/2014/main" id="{00000000-0008-0000-0900-0000B8000000}"/>
            </a:ext>
          </a:extLst>
        </xdr:cNvPr>
        <xdr:cNvSpPr/>
      </xdr:nvSpPr>
      <xdr:spPr>
        <a:xfrm>
          <a:off x="992880" y="965952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editAs="oneCell">
    <xdr:from>
      <xdr:col>78</xdr:col>
      <xdr:colOff>171360</xdr:colOff>
      <xdr:row>0</xdr:row>
      <xdr:rowOff>38160</xdr:rowOff>
    </xdr:from>
    <xdr:to>
      <xdr:col>91</xdr:col>
      <xdr:colOff>34200</xdr:colOff>
      <xdr:row>7</xdr:row>
      <xdr:rowOff>104040</xdr:rowOff>
    </xdr:to>
    <xdr:pic>
      <xdr:nvPicPr>
        <xdr:cNvPr id="185" name="図 14">
          <a:extLst>
            <a:ext uri="{FF2B5EF4-FFF2-40B4-BE49-F238E27FC236}">
              <a16:creationId xmlns:a16="http://schemas.microsoft.com/office/drawing/2014/main" id="{00000000-0008-0000-0900-0000B9000000}"/>
            </a:ext>
          </a:extLst>
        </xdr:cNvPr>
        <xdr:cNvPicPr/>
      </xdr:nvPicPr>
      <xdr:blipFill>
        <a:blip xmlns:r="http://schemas.openxmlformats.org/officeDocument/2006/relationships" r:embed="rId1"/>
        <a:stretch/>
      </xdr:blipFill>
      <xdr:spPr>
        <a:xfrm>
          <a:off x="22201920" y="38160"/>
          <a:ext cx="4593600" cy="1732680"/>
        </a:xfrm>
        <a:prstGeom prst="rect">
          <a:avLst/>
        </a:prstGeom>
        <a:ln>
          <a:noFill/>
        </a:ln>
      </xdr:spPr>
    </xdr:pic>
    <xdr:clientData/>
  </xdr:twoCellAnchor>
  <xdr:twoCellAnchor>
    <xdr:from>
      <xdr:col>7</xdr:col>
      <xdr:colOff>181440</xdr:colOff>
      <xdr:row>44</xdr:row>
      <xdr:rowOff>207000</xdr:rowOff>
    </xdr:from>
    <xdr:to>
      <xdr:col>9</xdr:col>
      <xdr:colOff>120240</xdr:colOff>
      <xdr:row>45</xdr:row>
      <xdr:rowOff>173520</xdr:rowOff>
    </xdr:to>
    <xdr:sp macro="" textlink="">
      <xdr:nvSpPr>
        <xdr:cNvPr id="186" name="CustomShape 1">
          <a:extLst>
            <a:ext uri="{FF2B5EF4-FFF2-40B4-BE49-F238E27FC236}">
              <a16:creationId xmlns:a16="http://schemas.microsoft.com/office/drawing/2014/main" id="{00000000-0008-0000-0900-0000BA000000}"/>
            </a:ext>
          </a:extLst>
        </xdr:cNvPr>
        <xdr:cNvSpPr/>
      </xdr:nvSpPr>
      <xdr:spPr>
        <a:xfrm>
          <a:off x="2092680" y="103968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7</xdr:col>
      <xdr:colOff>173880</xdr:colOff>
      <xdr:row>41</xdr:row>
      <xdr:rowOff>182160</xdr:rowOff>
    </xdr:from>
    <xdr:to>
      <xdr:col>9</xdr:col>
      <xdr:colOff>112680</xdr:colOff>
      <xdr:row>42</xdr:row>
      <xdr:rowOff>148680</xdr:rowOff>
    </xdr:to>
    <xdr:sp macro="" textlink="">
      <xdr:nvSpPr>
        <xdr:cNvPr id="187" name="CustomShape 1">
          <a:extLst>
            <a:ext uri="{FF2B5EF4-FFF2-40B4-BE49-F238E27FC236}">
              <a16:creationId xmlns:a16="http://schemas.microsoft.com/office/drawing/2014/main" id="{00000000-0008-0000-0900-0000BB000000}"/>
            </a:ext>
          </a:extLst>
        </xdr:cNvPr>
        <xdr:cNvSpPr/>
      </xdr:nvSpPr>
      <xdr:spPr>
        <a:xfrm>
          <a:off x="2085120" y="965952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xdr:from>
      <xdr:col>36</xdr:col>
      <xdr:colOff>187200</xdr:colOff>
      <xdr:row>49</xdr:row>
      <xdr:rowOff>203040</xdr:rowOff>
    </xdr:from>
    <xdr:to>
      <xdr:col>38</xdr:col>
      <xdr:colOff>126000</xdr:colOff>
      <xdr:row>50</xdr:row>
      <xdr:rowOff>169560</xdr:rowOff>
    </xdr:to>
    <xdr:sp macro="" textlink="">
      <xdr:nvSpPr>
        <xdr:cNvPr id="188" name="CustomShape 1">
          <a:extLst>
            <a:ext uri="{FF2B5EF4-FFF2-40B4-BE49-F238E27FC236}">
              <a16:creationId xmlns:a16="http://schemas.microsoft.com/office/drawing/2014/main" id="{00000000-0008-0000-0900-0000BC000000}"/>
            </a:ext>
          </a:extLst>
        </xdr:cNvPr>
        <xdr:cNvSpPr/>
      </xdr:nvSpPr>
      <xdr:spPr>
        <a:xfrm>
          <a:off x="10060560" y="1158336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(日中)</a:t>
          </a:r>
          <a:endParaRPr lang="en-US" sz="900" b="0" strike="noStrike" spc="-1">
            <a:latin typeface="Times New Roman"/>
          </a:endParaRPr>
        </a:p>
      </xdr:txBody>
    </xdr:sp>
    <xdr:clientData/>
  </xdr:twoCellAnchor>
  <xdr:twoCellAnchor>
    <xdr:from>
      <xdr:col>36</xdr:col>
      <xdr:colOff>186480</xdr:colOff>
      <xdr:row>52</xdr:row>
      <xdr:rowOff>190440</xdr:rowOff>
    </xdr:from>
    <xdr:to>
      <xdr:col>38</xdr:col>
      <xdr:colOff>125280</xdr:colOff>
      <xdr:row>53</xdr:row>
      <xdr:rowOff>156600</xdr:rowOff>
    </xdr:to>
    <xdr:sp macro="" textlink="">
      <xdr:nvSpPr>
        <xdr:cNvPr id="189" name="CustomShape 1">
          <a:extLst>
            <a:ext uri="{FF2B5EF4-FFF2-40B4-BE49-F238E27FC236}">
              <a16:creationId xmlns:a16="http://schemas.microsoft.com/office/drawing/2014/main" id="{00000000-0008-0000-0900-0000BD000000}"/>
            </a:ext>
          </a:extLst>
        </xdr:cNvPr>
        <xdr:cNvSpPr/>
      </xdr:nvSpPr>
      <xdr:spPr>
        <a:xfrm>
          <a:off x="10059840" y="12285000"/>
          <a:ext cx="484920" cy="2044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900" b="0" strike="noStrike" spc="-1">
              <a:solidFill>
                <a:srgbClr val="000000"/>
              </a:solidFill>
              <a:latin typeface="Aptos Narrow"/>
            </a:rPr>
            <a:t>(夜間)</a:t>
          </a:r>
          <a:endParaRPr lang="en-US" sz="900" b="0" strike="noStrike" spc="-1">
            <a:latin typeface="Times New Roman"/>
          </a:endParaRPr>
        </a:p>
      </xdr:txBody>
    </xdr:sp>
    <xdr:clientData/>
  </xdr:twoCellAnchor>
  <xdr:twoCellAnchor>
    <xdr:from>
      <xdr:col>33</xdr:col>
      <xdr:colOff>3240</xdr:colOff>
      <xdr:row>52</xdr:row>
      <xdr:rowOff>218880</xdr:rowOff>
    </xdr:from>
    <xdr:to>
      <xdr:col>34</xdr:col>
      <xdr:colOff>6120</xdr:colOff>
      <xdr:row>54</xdr:row>
      <xdr:rowOff>24840</xdr:rowOff>
    </xdr:to>
    <xdr:sp macro="" textlink="">
      <xdr:nvSpPr>
        <xdr:cNvPr id="190" name="CustomShape 1">
          <a:extLst>
            <a:ext uri="{FF2B5EF4-FFF2-40B4-BE49-F238E27FC236}">
              <a16:creationId xmlns:a16="http://schemas.microsoft.com/office/drawing/2014/main" id="{00000000-0008-0000-0900-0000BE000000}"/>
            </a:ext>
          </a:extLst>
        </xdr:cNvPr>
        <xdr:cNvSpPr/>
      </xdr:nvSpPr>
      <xdr:spPr>
        <a:xfrm>
          <a:off x="9057600" y="12313440"/>
          <a:ext cx="275760" cy="282240"/>
        </a:xfrm>
        <a:prstGeom prst="mathEqual">
          <a:avLst>
            <a:gd name="adj1" fmla="val 23520"/>
            <a:gd name="adj2" fmla="val 11760"/>
          </a:avLst>
        </a:prstGeom>
        <a:ln/>
      </xdr:spPr>
      <xdr:style>
        <a:lnRef idx="2">
          <a:schemeClr val="dk1">
            <a:shade val="50000"/>
          </a:schemeClr>
        </a:lnRef>
        <a:fillRef idx="1">
          <a:schemeClr val="dk1"/>
        </a:fillRef>
        <a:effectRef idx="0">
          <a:schemeClr val="dk1"/>
        </a:effectRef>
        <a:fontRef idx="minor"/>
      </xdr:style>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groupallnet-my.sharepoint.com/personal/junya_hariki1_grcore_com/Documents/Microsoft%20Teams%20&#12481;&#12515;&#12483;&#12488;%20&#12501;&#12449;&#12452;&#12523;/&#12304;&#19990;&#30000;&#35895;&#21306;&#12496;&#12540;&#12473;&#12487;&#12540;&#12469;&#12509;&#12540;&#12488;&#20107;&#26989;&#12305;&#35531;&#27714;&#38917;&#30446;%2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本部長決裁用"/>
      <sheetName val="バックアップ"/>
      <sheetName val="積算書"/>
      <sheetName val="積算書 (2)"/>
      <sheetName val="積算書 (3)"/>
      <sheetName val="大枠スケジュール"/>
      <sheetName val="コスト試算書FMT2 (HR)"/>
      <sheetName val="出来高計算"/>
      <sheetName val="OBIC7連携"/>
      <sheetName val="GenesysCloud費用算定シート"/>
      <sheetName val="コラボス費用算出シート"/>
      <sheetName val="【参考】SBU「官公庁」案件の定義"/>
      <sheetName val="【参考】各種ツール費用（原価）"/>
      <sheetName val="【参考】AI Dig 費用見積"/>
      <sheetName val="【参考】カット紙プリント費2020"/>
      <sheetName val="【参考】連長プリント費2020"/>
      <sheetName val="更新履歴"/>
      <sheetName val="master"/>
      <sheetName val="PJT業績昨対比"/>
      <sheetName val="工数"/>
      <sheetName val="経費"/>
      <sheetName val="売上"/>
      <sheetName val="ID"/>
      <sheetName val="台東区Excel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53">
          <cell r="J53" t="str">
            <v>件</v>
          </cell>
        </row>
      </sheetData>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56082"/>
    <pageSetUpPr fitToPage="1"/>
  </sheetPr>
  <dimension ref="A1:AMK51"/>
  <sheetViews>
    <sheetView showGridLines="0" tabSelected="1" view="pageBreakPreview" zoomScale="85" zoomScaleNormal="85" zoomScaleSheetLayoutView="85" workbookViewId="0">
      <selection activeCell="N23" sqref="N23:O23"/>
    </sheetView>
  </sheetViews>
  <sheetFormatPr defaultRowHeight="18" x14ac:dyDescent="0.45"/>
  <cols>
    <col min="1" max="18" width="3.09765625" style="1" customWidth="1"/>
    <col min="19" max="19" width="3.59765625" style="1" customWidth="1"/>
    <col min="20" max="49" width="3.09765625" style="1" customWidth="1"/>
    <col min="50" max="58" width="3.09765625" style="1" hidden="1" customWidth="1"/>
    <col min="59" max="62" width="3.09765625" style="2" hidden="1" customWidth="1"/>
    <col min="63" max="85" width="3.09765625" style="1" hidden="1" customWidth="1"/>
    <col min="86" max="86" width="5.69921875" style="1" hidden="1" customWidth="1"/>
    <col min="87" max="1025" width="3.09765625" style="1" customWidth="1"/>
  </cols>
  <sheetData>
    <row r="1" spans="1:74" s="1" customFormat="1" x14ac:dyDescent="0.45">
      <c r="A1" s="3" t="s">
        <v>0</v>
      </c>
    </row>
    <row r="2" spans="1:74" s="1" customFormat="1" ht="29.1" customHeight="1" x14ac:dyDescent="0.45">
      <c r="B2" s="97" t="s">
        <v>1</v>
      </c>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row>
    <row r="3" spans="1:74" ht="29.1" customHeight="1" x14ac:dyDescent="0.45">
      <c r="B3" s="4"/>
      <c r="C3" s="4"/>
      <c r="D3" s="4"/>
      <c r="E3" s="4"/>
      <c r="F3" s="4"/>
      <c r="G3" s="4"/>
      <c r="H3" s="4"/>
      <c r="I3" s="4"/>
      <c r="J3" s="4"/>
      <c r="K3" s="4"/>
      <c r="L3" s="4"/>
      <c r="M3" s="4"/>
      <c r="N3" s="4"/>
      <c r="O3" s="4"/>
      <c r="P3" s="4"/>
      <c r="Q3" s="4"/>
      <c r="R3" s="4"/>
      <c r="S3" s="4"/>
      <c r="T3" s="4"/>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6"/>
    </row>
    <row r="4" spans="1:74" ht="29.1" customHeight="1" x14ac:dyDescent="0.45">
      <c r="B4" s="98" t="s">
        <v>2</v>
      </c>
      <c r="C4" s="98"/>
      <c r="D4" s="98"/>
      <c r="E4" s="98"/>
      <c r="F4" s="7">
        <v>20</v>
      </c>
      <c r="G4" s="99"/>
      <c r="H4" s="99"/>
      <c r="I4" s="99"/>
      <c r="J4" s="7" t="s">
        <v>3</v>
      </c>
      <c r="K4" s="99"/>
      <c r="L4" s="99"/>
      <c r="M4" s="99"/>
      <c r="N4" s="7" t="s">
        <v>4</v>
      </c>
      <c r="O4" s="7"/>
      <c r="P4" s="7"/>
      <c r="Q4" s="7"/>
      <c r="R4" s="7"/>
      <c r="S4" s="8"/>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6"/>
    </row>
    <row r="5" spans="1:74" ht="15" customHeight="1" x14ac:dyDescent="0.4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6"/>
    </row>
    <row r="6" spans="1:74" ht="29.1" customHeight="1" x14ac:dyDescent="0.45">
      <c r="B6" s="98" t="s">
        <v>5</v>
      </c>
      <c r="C6" s="98"/>
      <c r="D6" s="98"/>
      <c r="E6" s="98"/>
      <c r="F6" s="99"/>
      <c r="G6" s="99"/>
      <c r="H6" s="99"/>
      <c r="I6" s="99"/>
      <c r="J6" s="99"/>
      <c r="K6" s="99"/>
      <c r="L6" s="99"/>
      <c r="M6" s="99"/>
      <c r="N6" s="99"/>
      <c r="O6" s="99"/>
      <c r="P6" s="99"/>
      <c r="Q6" s="99"/>
      <c r="R6" s="99"/>
      <c r="S6" s="9"/>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6"/>
    </row>
    <row r="7" spans="1:74" ht="29.1" customHeight="1" x14ac:dyDescent="0.45">
      <c r="B7" s="98"/>
      <c r="C7" s="98"/>
      <c r="D7" s="98"/>
      <c r="E7" s="98"/>
      <c r="F7" s="99"/>
      <c r="G7" s="99"/>
      <c r="H7" s="99"/>
      <c r="I7" s="99"/>
      <c r="J7" s="99"/>
      <c r="K7" s="99"/>
      <c r="L7" s="99"/>
      <c r="M7" s="99"/>
      <c r="N7" s="99"/>
      <c r="O7" s="99"/>
      <c r="P7" s="99"/>
      <c r="Q7" s="99"/>
      <c r="R7" s="99"/>
      <c r="S7" s="10"/>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6"/>
    </row>
    <row r="8" spans="1:74" x14ac:dyDescent="0.4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6"/>
    </row>
    <row r="9" spans="1:74" ht="29.1" customHeight="1" x14ac:dyDescent="0.45">
      <c r="B9" s="100" t="s">
        <v>88</v>
      </c>
      <c r="C9" s="100"/>
      <c r="D9" s="100"/>
      <c r="E9" s="100"/>
      <c r="F9" s="100"/>
      <c r="G9" s="100"/>
      <c r="H9" s="100"/>
      <c r="I9" s="100"/>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6"/>
      <c r="AX9" s="11"/>
    </row>
    <row r="10" spans="1:74" ht="29.1" customHeight="1" x14ac:dyDescent="0.45">
      <c r="B10" s="100"/>
      <c r="C10" s="100"/>
      <c r="D10" s="100"/>
      <c r="E10" s="100"/>
      <c r="F10" s="100"/>
      <c r="G10" s="100"/>
      <c r="H10" s="100"/>
      <c r="I10" s="100"/>
      <c r="J10" s="100"/>
      <c r="K10" s="100"/>
      <c r="L10" s="100"/>
      <c r="M10" s="100"/>
      <c r="N10" s="100"/>
      <c r="O10" s="100"/>
      <c r="P10" s="100"/>
      <c r="Q10" s="100"/>
      <c r="R10" s="100"/>
      <c r="S10" s="100"/>
      <c r="T10" s="100"/>
      <c r="U10" s="100"/>
      <c r="V10" s="100"/>
      <c r="W10" s="100"/>
      <c r="X10" s="100"/>
      <c r="Y10" s="100"/>
      <c r="Z10" s="100"/>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c r="AW10" s="6"/>
    </row>
    <row r="11" spans="1:74" ht="29.1" customHeight="1" x14ac:dyDescent="0.45">
      <c r="B11" s="100"/>
      <c r="C11" s="100"/>
      <c r="D11" s="100"/>
      <c r="E11" s="100"/>
      <c r="F11" s="100"/>
      <c r="G11" s="100"/>
      <c r="H11" s="100"/>
      <c r="I11" s="100"/>
      <c r="J11" s="100"/>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6"/>
    </row>
    <row r="12" spans="1:74" ht="29.1" customHeight="1" x14ac:dyDescent="0.45">
      <c r="B12" s="100"/>
      <c r="C12" s="100"/>
      <c r="D12" s="100"/>
      <c r="E12" s="100"/>
      <c r="F12" s="100"/>
      <c r="G12" s="100"/>
      <c r="H12" s="100"/>
      <c r="I12" s="100"/>
      <c r="J12" s="100"/>
      <c r="K12" s="100"/>
      <c r="L12" s="100"/>
      <c r="M12" s="100"/>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0"/>
      <c r="AW12" s="6"/>
    </row>
    <row r="13" spans="1:74" ht="29.1" customHeight="1" x14ac:dyDescent="0.45">
      <c r="B13" s="100"/>
      <c r="C13" s="100"/>
      <c r="D13" s="100"/>
      <c r="E13" s="100"/>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6"/>
    </row>
    <row r="14" spans="1:74" ht="29.1" customHeight="1" x14ac:dyDescent="0.45">
      <c r="B14" s="100"/>
      <c r="C14" s="100"/>
      <c r="D14" s="100"/>
      <c r="E14" s="100"/>
      <c r="F14" s="100"/>
      <c r="G14" s="100"/>
      <c r="H14" s="100"/>
      <c r="I14" s="100"/>
      <c r="J14" s="100"/>
      <c r="K14" s="100"/>
      <c r="L14" s="100"/>
      <c r="M14" s="100"/>
      <c r="N14" s="100"/>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c r="AW14" s="6"/>
    </row>
    <row r="15" spans="1:74" ht="54.6" customHeight="1" x14ac:dyDescent="0.45">
      <c r="B15" s="100"/>
      <c r="C15" s="100"/>
      <c r="D15" s="100"/>
      <c r="E15" s="100"/>
      <c r="F15" s="100"/>
      <c r="G15" s="100"/>
      <c r="H15" s="100"/>
      <c r="I15" s="100"/>
      <c r="J15" s="100"/>
      <c r="K15" s="100"/>
      <c r="L15" s="100"/>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6"/>
    </row>
    <row r="16" spans="1:74" x14ac:dyDescent="0.4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6"/>
      <c r="BV16" s="1" t="s">
        <v>6</v>
      </c>
    </row>
    <row r="17" spans="2:86" s="1" customFormat="1" ht="26.1" customHeight="1" x14ac:dyDescent="0.45">
      <c r="B17" s="101" t="s">
        <v>7</v>
      </c>
      <c r="C17" s="101"/>
      <c r="D17" s="102" t="s">
        <v>8</v>
      </c>
      <c r="E17" s="103" t="s">
        <v>9</v>
      </c>
      <c r="F17" s="103"/>
      <c r="G17" s="103"/>
      <c r="H17" s="103"/>
      <c r="I17" s="103"/>
      <c r="J17" s="103"/>
      <c r="K17" s="103"/>
      <c r="L17" s="103"/>
      <c r="M17" s="103"/>
      <c r="N17" s="103"/>
      <c r="O17" s="103"/>
      <c r="P17" s="104" t="s">
        <v>10</v>
      </c>
      <c r="Q17" s="104"/>
      <c r="R17" s="104"/>
      <c r="S17" s="104"/>
      <c r="T17" s="104"/>
      <c r="U17" s="105" t="s">
        <v>11</v>
      </c>
      <c r="V17" s="105"/>
      <c r="W17" s="105"/>
      <c r="X17" s="105"/>
      <c r="Y17" s="105"/>
      <c r="Z17" s="105" t="s">
        <v>12</v>
      </c>
      <c r="AA17" s="105"/>
      <c r="AB17" s="105"/>
      <c r="AC17" s="105"/>
      <c r="AD17" s="105"/>
      <c r="AE17" s="106" t="s">
        <v>13</v>
      </c>
      <c r="AF17" s="106"/>
      <c r="AG17" s="106"/>
      <c r="AH17" s="106"/>
      <c r="AI17" s="106"/>
      <c r="AJ17" s="106"/>
      <c r="AK17" s="107" t="s">
        <v>14</v>
      </c>
      <c r="AL17" s="107"/>
      <c r="AM17" s="107"/>
      <c r="AN17" s="107"/>
      <c r="AO17" s="108" t="s">
        <v>15</v>
      </c>
      <c r="AP17" s="108"/>
      <c r="AQ17" s="108"/>
      <c r="AR17" s="108"/>
      <c r="AS17" s="109" t="s">
        <v>16</v>
      </c>
      <c r="AT17" s="109"/>
      <c r="AU17" s="109"/>
      <c r="AV17" s="109"/>
      <c r="BI17" s="103" t="s">
        <v>9</v>
      </c>
      <c r="BJ17" s="103"/>
      <c r="BK17" s="103"/>
      <c r="BL17" s="103"/>
      <c r="BM17" s="103"/>
      <c r="BN17" s="103"/>
      <c r="BO17" s="103"/>
      <c r="BP17" s="103"/>
      <c r="BQ17" s="103"/>
      <c r="BR17" s="103"/>
      <c r="BS17" s="103"/>
      <c r="BV17" s="103" t="s">
        <v>17</v>
      </c>
      <c r="BW17" s="103"/>
      <c r="BX17" s="103"/>
      <c r="BY17" s="103"/>
      <c r="BZ17" s="103"/>
      <c r="CA17" s="103"/>
      <c r="CB17" s="103"/>
      <c r="CC17" s="103"/>
      <c r="CD17" s="103"/>
      <c r="CE17" s="103"/>
      <c r="CF17" s="103"/>
    </row>
    <row r="18" spans="2:86" s="1" customFormat="1" ht="26.1" customHeight="1" x14ac:dyDescent="0.45">
      <c r="B18" s="101"/>
      <c r="C18" s="101"/>
      <c r="D18" s="102"/>
      <c r="E18" s="110" t="s">
        <v>18</v>
      </c>
      <c r="F18" s="110"/>
      <c r="G18" s="110"/>
      <c r="H18" s="110"/>
      <c r="I18" s="110"/>
      <c r="J18" s="12" t="s">
        <v>19</v>
      </c>
      <c r="K18" s="111" t="s">
        <v>20</v>
      </c>
      <c r="L18" s="111"/>
      <c r="M18" s="111"/>
      <c r="N18" s="111"/>
      <c r="O18" s="111"/>
      <c r="P18" s="104"/>
      <c r="Q18" s="104"/>
      <c r="R18" s="104"/>
      <c r="S18" s="104"/>
      <c r="T18" s="104"/>
      <c r="U18" s="105"/>
      <c r="V18" s="105"/>
      <c r="W18" s="105"/>
      <c r="X18" s="105"/>
      <c r="Y18" s="105"/>
      <c r="Z18" s="105"/>
      <c r="AA18" s="105"/>
      <c r="AB18" s="105"/>
      <c r="AC18" s="105"/>
      <c r="AD18" s="105"/>
      <c r="AE18" s="112" t="s">
        <v>21</v>
      </c>
      <c r="AF18" s="112"/>
      <c r="AG18" s="112"/>
      <c r="AH18" s="112" t="s">
        <v>22</v>
      </c>
      <c r="AI18" s="112"/>
      <c r="AJ18" s="112"/>
      <c r="AK18" s="107"/>
      <c r="AL18" s="107"/>
      <c r="AM18" s="107"/>
      <c r="AN18" s="107"/>
      <c r="AO18" s="108"/>
      <c r="AP18" s="108"/>
      <c r="AQ18" s="108"/>
      <c r="AR18" s="108"/>
      <c r="AS18" s="109"/>
      <c r="AT18" s="109"/>
      <c r="AU18" s="109"/>
      <c r="AV18" s="109"/>
      <c r="BI18" s="110" t="s">
        <v>18</v>
      </c>
      <c r="BJ18" s="110"/>
      <c r="BK18" s="110"/>
      <c r="BL18" s="110"/>
      <c r="BM18" s="110"/>
      <c r="BN18" s="12" t="s">
        <v>19</v>
      </c>
      <c r="BO18" s="111" t="s">
        <v>20</v>
      </c>
      <c r="BP18" s="111"/>
      <c r="BQ18" s="111"/>
      <c r="BR18" s="111"/>
      <c r="BS18" s="111"/>
      <c r="BV18" s="110" t="s">
        <v>18</v>
      </c>
      <c r="BW18" s="110"/>
      <c r="BX18" s="110"/>
      <c r="BY18" s="110"/>
      <c r="BZ18" s="110"/>
      <c r="CA18" s="12" t="s">
        <v>19</v>
      </c>
      <c r="CB18" s="111" t="s">
        <v>20</v>
      </c>
      <c r="CC18" s="111"/>
      <c r="CD18" s="111"/>
      <c r="CE18" s="111"/>
      <c r="CF18" s="111"/>
    </row>
    <row r="19" spans="2:86" s="1" customFormat="1" ht="29.1" customHeight="1" x14ac:dyDescent="0.45">
      <c r="B19" s="113">
        <v>0</v>
      </c>
      <c r="C19" s="113"/>
      <c r="D19" s="13"/>
      <c r="E19" s="114"/>
      <c r="F19" s="114"/>
      <c r="G19" s="14" t="s">
        <v>23</v>
      </c>
      <c r="H19" s="115"/>
      <c r="I19" s="115"/>
      <c r="J19" s="15" t="s">
        <v>19</v>
      </c>
      <c r="K19" s="114"/>
      <c r="L19" s="114"/>
      <c r="M19" s="14" t="s">
        <v>23</v>
      </c>
      <c r="N19" s="115"/>
      <c r="O19" s="115"/>
      <c r="P19" s="116"/>
      <c r="Q19" s="116"/>
      <c r="R19" s="116"/>
      <c r="S19" s="116"/>
      <c r="T19" s="116"/>
      <c r="U19" s="116"/>
      <c r="V19" s="116"/>
      <c r="W19" s="116"/>
      <c r="X19" s="116"/>
      <c r="Y19" s="116"/>
      <c r="Z19" s="116"/>
      <c r="AA19" s="116"/>
      <c r="AB19" s="116"/>
      <c r="AC19" s="116"/>
      <c r="AD19" s="116"/>
      <c r="AE19" s="117">
        <f t="shared" ref="AE19:AE38" si="0">IFERROR(IFERROR(IF(OR(ISBLANK(BI19),ISBLANK(BL19),ISBLANK(BO19),ISBLANK(BR19)),"",IF(BR19-BL19&lt;0,BO19-BI19-1,BO19-BI19)),"")+IFERROR(IF(OR(ISBLANK(BI19),ISBLANK(BL19),ISBLANK(BO19),ISBLANK(BR19)),"",IF(BR19-BL19&lt;0,BR19-BL19+60,BR19-BL19)),"")/60,0)+CH19</f>
        <v>0</v>
      </c>
      <c r="AF19" s="117"/>
      <c r="AG19" s="117"/>
      <c r="AH19" s="117">
        <f t="shared" ref="AH19:AH38" si="1">IF(K19-E19&gt;=0,K19-E19,24-E19+K19)-IF(N19-H19&lt;0,1,0)+IF(N19-H19&lt;0,60+(N19-H19),N19-H19)/60-AE19</f>
        <v>0</v>
      </c>
      <c r="AI19" s="117"/>
      <c r="AJ19" s="117"/>
      <c r="AK19" s="118">
        <f t="shared" ref="AK19:AK38" si="2">P19+U19-Z19</f>
        <v>0</v>
      </c>
      <c r="AL19" s="118"/>
      <c r="AM19" s="118"/>
      <c r="AN19" s="118"/>
      <c r="AO19" s="119">
        <f t="shared" ref="AO19:AO38" si="3">2500*AE19+3500*AH19</f>
        <v>0</v>
      </c>
      <c r="AP19" s="119"/>
      <c r="AQ19" s="119"/>
      <c r="AR19" s="119"/>
      <c r="AS19" s="120">
        <f t="shared" ref="AS19:AS38" si="4">MIN(AK19,AO19)</f>
        <v>0</v>
      </c>
      <c r="AT19" s="120"/>
      <c r="AU19" s="120"/>
      <c r="AV19" s="120"/>
      <c r="BH19" s="16"/>
      <c r="BI19" s="121" t="str">
        <f t="shared" ref="BI19:BI38" si="5">IF(K19&lt;7,"",IF(E19&gt;22,0,IF(E19&lt;7,7,E19)))</f>
        <v/>
      </c>
      <c r="BJ19" s="121"/>
      <c r="BK19" s="14" t="s">
        <v>23</v>
      </c>
      <c r="BL19" s="122" t="str">
        <f t="shared" ref="BL19:BL38" si="6">IF(BI19="","",IF(E19&gt;21,0,IF(E19&lt;7,0,H19)))</f>
        <v/>
      </c>
      <c r="BM19" s="122"/>
      <c r="BN19" s="15" t="s">
        <v>19</v>
      </c>
      <c r="BO19" s="121" t="str">
        <f t="shared" ref="BO19:BO38" si="7">IF(BI19="","",IF(E19&gt;22,"",IF(K19&gt;22,22,IF(K19&lt;7,0,K19))))</f>
        <v/>
      </c>
      <c r="BP19" s="121"/>
      <c r="BQ19" s="14" t="s">
        <v>23</v>
      </c>
      <c r="BR19" s="122" t="str">
        <f t="shared" ref="BR19:BR38" si="8">IF(BI19="","",IF(K19&gt;21,0,IF(K19&lt;7,0,N19)))</f>
        <v/>
      </c>
      <c r="BS19" s="122"/>
      <c r="BV19" s="121" t="str">
        <f t="shared" ref="BV19:BV38" si="9">IF(K19&gt;30,31,"")</f>
        <v/>
      </c>
      <c r="BW19" s="121"/>
      <c r="BX19" s="14" t="s">
        <v>23</v>
      </c>
      <c r="BY19" s="122" t="str">
        <f t="shared" ref="BY19:BY38" si="10">IF(K19&gt;30,0,"")</f>
        <v/>
      </c>
      <c r="BZ19" s="122"/>
      <c r="CA19" s="15" t="s">
        <v>19</v>
      </c>
      <c r="CB19" s="121" t="str">
        <f t="shared" ref="CB19:CB38" si="11">IF(BV19="","",K19)</f>
        <v/>
      </c>
      <c r="CC19" s="121"/>
      <c r="CD19" s="14" t="s">
        <v>23</v>
      </c>
      <c r="CE19" s="122" t="str">
        <f t="shared" ref="CE19:CE38" si="12">IF(BV19="","",N19)</f>
        <v/>
      </c>
      <c r="CF19" s="122"/>
      <c r="CH19" s="17">
        <f t="shared" ref="CH19:CH38" si="13">IFERROR(IFERROR(IF(OR(ISBLANK(BV19),ISBLANK(BY19),ISBLANK(CB19),ISBLANK(CE19)),"",IF(CE19-BY19&lt;0,CB19-BV19-1,CB19-BV19)),"")+IFERROR(IF(OR(ISBLANK(BV19),ISBLANK(BY19),ISBLANK(CB19),ISBLANK(CE19)),"",IF(CE19-BY19&lt;0,CE19-BY19+60,CE19-BY19)),"")/60,0)</f>
        <v>0</v>
      </c>
    </row>
    <row r="20" spans="2:86" s="1" customFormat="1" ht="29.1" customHeight="1" x14ac:dyDescent="0.45">
      <c r="B20" s="113">
        <v>0</v>
      </c>
      <c r="C20" s="113"/>
      <c r="D20" s="13"/>
      <c r="E20" s="114"/>
      <c r="F20" s="114"/>
      <c r="G20" s="14" t="s">
        <v>23</v>
      </c>
      <c r="H20" s="115"/>
      <c r="I20" s="115"/>
      <c r="J20" s="15" t="s">
        <v>19</v>
      </c>
      <c r="K20" s="114"/>
      <c r="L20" s="114"/>
      <c r="M20" s="14" t="s">
        <v>23</v>
      </c>
      <c r="N20" s="115"/>
      <c r="O20" s="115"/>
      <c r="P20" s="123"/>
      <c r="Q20" s="124"/>
      <c r="R20" s="124"/>
      <c r="S20" s="124"/>
      <c r="T20" s="125"/>
      <c r="U20" s="116"/>
      <c r="V20" s="116"/>
      <c r="W20" s="116"/>
      <c r="X20" s="116"/>
      <c r="Y20" s="116"/>
      <c r="Z20" s="116"/>
      <c r="AA20" s="116"/>
      <c r="AB20" s="116"/>
      <c r="AC20" s="116"/>
      <c r="AD20" s="116"/>
      <c r="AE20" s="117">
        <f t="shared" si="0"/>
        <v>0</v>
      </c>
      <c r="AF20" s="117"/>
      <c r="AG20" s="117"/>
      <c r="AH20" s="117">
        <f t="shared" si="1"/>
        <v>0</v>
      </c>
      <c r="AI20" s="117"/>
      <c r="AJ20" s="117"/>
      <c r="AK20" s="118">
        <f t="shared" si="2"/>
        <v>0</v>
      </c>
      <c r="AL20" s="118"/>
      <c r="AM20" s="118"/>
      <c r="AN20" s="118"/>
      <c r="AO20" s="119">
        <f t="shared" si="3"/>
        <v>0</v>
      </c>
      <c r="AP20" s="119"/>
      <c r="AQ20" s="119"/>
      <c r="AR20" s="119"/>
      <c r="AS20" s="120">
        <f t="shared" si="4"/>
        <v>0</v>
      </c>
      <c r="AT20" s="120"/>
      <c r="AU20" s="120"/>
      <c r="AV20" s="120"/>
      <c r="BI20" s="121" t="str">
        <f t="shared" si="5"/>
        <v/>
      </c>
      <c r="BJ20" s="121"/>
      <c r="BK20" s="14" t="s">
        <v>23</v>
      </c>
      <c r="BL20" s="122" t="str">
        <f t="shared" si="6"/>
        <v/>
      </c>
      <c r="BM20" s="122"/>
      <c r="BN20" s="15" t="s">
        <v>19</v>
      </c>
      <c r="BO20" s="121" t="str">
        <f t="shared" si="7"/>
        <v/>
      </c>
      <c r="BP20" s="121"/>
      <c r="BQ20" s="14" t="s">
        <v>23</v>
      </c>
      <c r="BR20" s="122" t="str">
        <f t="shared" si="8"/>
        <v/>
      </c>
      <c r="BS20" s="122"/>
      <c r="BV20" s="121" t="str">
        <f t="shared" si="9"/>
        <v/>
      </c>
      <c r="BW20" s="121"/>
      <c r="BX20" s="14" t="s">
        <v>23</v>
      </c>
      <c r="BY20" s="122" t="str">
        <f t="shared" si="10"/>
        <v/>
      </c>
      <c r="BZ20" s="122"/>
      <c r="CA20" s="15" t="s">
        <v>19</v>
      </c>
      <c r="CB20" s="121" t="str">
        <f t="shared" si="11"/>
        <v/>
      </c>
      <c r="CC20" s="121"/>
      <c r="CD20" s="14" t="s">
        <v>23</v>
      </c>
      <c r="CE20" s="122" t="str">
        <f t="shared" si="12"/>
        <v/>
      </c>
      <c r="CF20" s="122"/>
      <c r="CH20" s="17">
        <f t="shared" si="13"/>
        <v>0</v>
      </c>
    </row>
    <row r="21" spans="2:86" s="1" customFormat="1" ht="29.1" customHeight="1" x14ac:dyDescent="0.45">
      <c r="B21" s="113">
        <v>0</v>
      </c>
      <c r="C21" s="113"/>
      <c r="D21" s="13"/>
      <c r="E21" s="114"/>
      <c r="F21" s="114"/>
      <c r="G21" s="18" t="s">
        <v>23</v>
      </c>
      <c r="H21" s="115"/>
      <c r="I21" s="115"/>
      <c r="J21" s="19" t="s">
        <v>19</v>
      </c>
      <c r="K21" s="114"/>
      <c r="L21" s="114"/>
      <c r="M21" s="18" t="s">
        <v>23</v>
      </c>
      <c r="N21" s="126"/>
      <c r="O21" s="126"/>
      <c r="P21" s="123"/>
      <c r="Q21" s="124"/>
      <c r="R21" s="124"/>
      <c r="S21" s="124"/>
      <c r="T21" s="125"/>
      <c r="U21" s="116"/>
      <c r="V21" s="116"/>
      <c r="W21" s="116"/>
      <c r="X21" s="116"/>
      <c r="Y21" s="116"/>
      <c r="Z21" s="116"/>
      <c r="AA21" s="116"/>
      <c r="AB21" s="116"/>
      <c r="AC21" s="116"/>
      <c r="AD21" s="116"/>
      <c r="AE21" s="117">
        <f t="shared" si="0"/>
        <v>0</v>
      </c>
      <c r="AF21" s="117"/>
      <c r="AG21" s="117"/>
      <c r="AH21" s="117">
        <f t="shared" si="1"/>
        <v>0</v>
      </c>
      <c r="AI21" s="117"/>
      <c r="AJ21" s="117"/>
      <c r="AK21" s="118">
        <f t="shared" si="2"/>
        <v>0</v>
      </c>
      <c r="AL21" s="118"/>
      <c r="AM21" s="118"/>
      <c r="AN21" s="118"/>
      <c r="AO21" s="119">
        <f t="shared" si="3"/>
        <v>0</v>
      </c>
      <c r="AP21" s="119"/>
      <c r="AQ21" s="119"/>
      <c r="AR21" s="119"/>
      <c r="AS21" s="120">
        <f t="shared" si="4"/>
        <v>0</v>
      </c>
      <c r="AT21" s="120"/>
      <c r="AU21" s="120"/>
      <c r="AV21" s="120"/>
      <c r="BI21" s="121" t="str">
        <f t="shared" si="5"/>
        <v/>
      </c>
      <c r="BJ21" s="121"/>
      <c r="BK21" s="18" t="s">
        <v>23</v>
      </c>
      <c r="BL21" s="122" t="str">
        <f t="shared" si="6"/>
        <v/>
      </c>
      <c r="BM21" s="122"/>
      <c r="BN21" s="19" t="s">
        <v>19</v>
      </c>
      <c r="BO21" s="121" t="str">
        <f t="shared" si="7"/>
        <v/>
      </c>
      <c r="BP21" s="121"/>
      <c r="BQ21" s="18" t="s">
        <v>23</v>
      </c>
      <c r="BR21" s="122" t="str">
        <f t="shared" si="8"/>
        <v/>
      </c>
      <c r="BS21" s="122"/>
      <c r="BV21" s="121" t="str">
        <f t="shared" si="9"/>
        <v/>
      </c>
      <c r="BW21" s="121"/>
      <c r="BX21" s="18" t="s">
        <v>23</v>
      </c>
      <c r="BY21" s="122" t="str">
        <f t="shared" si="10"/>
        <v/>
      </c>
      <c r="BZ21" s="122"/>
      <c r="CA21" s="19" t="s">
        <v>19</v>
      </c>
      <c r="CB21" s="121" t="str">
        <f t="shared" si="11"/>
        <v/>
      </c>
      <c r="CC21" s="121"/>
      <c r="CD21" s="18" t="s">
        <v>23</v>
      </c>
      <c r="CE21" s="122" t="str">
        <f t="shared" si="12"/>
        <v/>
      </c>
      <c r="CF21" s="122"/>
      <c r="CH21" s="17">
        <f t="shared" si="13"/>
        <v>0</v>
      </c>
    </row>
    <row r="22" spans="2:86" s="1" customFormat="1" ht="29.1" customHeight="1" x14ac:dyDescent="0.45">
      <c r="B22" s="113">
        <v>0</v>
      </c>
      <c r="C22" s="113"/>
      <c r="D22" s="13"/>
      <c r="E22" s="114"/>
      <c r="F22" s="114"/>
      <c r="G22" s="18" t="s">
        <v>23</v>
      </c>
      <c r="H22" s="126"/>
      <c r="I22" s="126"/>
      <c r="J22" s="19" t="s">
        <v>19</v>
      </c>
      <c r="K22" s="114"/>
      <c r="L22" s="114"/>
      <c r="M22" s="18" t="s">
        <v>23</v>
      </c>
      <c r="N22" s="126"/>
      <c r="O22" s="126"/>
      <c r="P22" s="123"/>
      <c r="Q22" s="124"/>
      <c r="R22" s="124"/>
      <c r="S22" s="124"/>
      <c r="T22" s="125"/>
      <c r="U22" s="116"/>
      <c r="V22" s="116"/>
      <c r="W22" s="116"/>
      <c r="X22" s="116"/>
      <c r="Y22" s="116"/>
      <c r="Z22" s="116"/>
      <c r="AA22" s="116"/>
      <c r="AB22" s="116"/>
      <c r="AC22" s="116"/>
      <c r="AD22" s="116"/>
      <c r="AE22" s="117">
        <f t="shared" si="0"/>
        <v>0</v>
      </c>
      <c r="AF22" s="117"/>
      <c r="AG22" s="117"/>
      <c r="AH22" s="117">
        <f t="shared" si="1"/>
        <v>0</v>
      </c>
      <c r="AI22" s="117"/>
      <c r="AJ22" s="117"/>
      <c r="AK22" s="118">
        <f t="shared" si="2"/>
        <v>0</v>
      </c>
      <c r="AL22" s="118"/>
      <c r="AM22" s="118"/>
      <c r="AN22" s="118"/>
      <c r="AO22" s="119">
        <f t="shared" si="3"/>
        <v>0</v>
      </c>
      <c r="AP22" s="119"/>
      <c r="AQ22" s="119"/>
      <c r="AR22" s="119"/>
      <c r="AS22" s="120">
        <f t="shared" si="4"/>
        <v>0</v>
      </c>
      <c r="AT22" s="120"/>
      <c r="AU22" s="120"/>
      <c r="AV22" s="120"/>
      <c r="BI22" s="121" t="str">
        <f t="shared" si="5"/>
        <v/>
      </c>
      <c r="BJ22" s="121"/>
      <c r="BK22" s="18" t="s">
        <v>23</v>
      </c>
      <c r="BL22" s="122" t="str">
        <f t="shared" si="6"/>
        <v/>
      </c>
      <c r="BM22" s="122"/>
      <c r="BN22" s="19" t="s">
        <v>19</v>
      </c>
      <c r="BO22" s="121" t="str">
        <f t="shared" si="7"/>
        <v/>
      </c>
      <c r="BP22" s="121"/>
      <c r="BQ22" s="18" t="s">
        <v>23</v>
      </c>
      <c r="BR22" s="122" t="str">
        <f t="shared" si="8"/>
        <v/>
      </c>
      <c r="BS22" s="122"/>
      <c r="BV22" s="121" t="str">
        <f t="shared" si="9"/>
        <v/>
      </c>
      <c r="BW22" s="121"/>
      <c r="BX22" s="18" t="s">
        <v>23</v>
      </c>
      <c r="BY22" s="122" t="str">
        <f t="shared" si="10"/>
        <v/>
      </c>
      <c r="BZ22" s="122"/>
      <c r="CA22" s="19" t="s">
        <v>19</v>
      </c>
      <c r="CB22" s="121" t="str">
        <f t="shared" si="11"/>
        <v/>
      </c>
      <c r="CC22" s="121"/>
      <c r="CD22" s="18" t="s">
        <v>23</v>
      </c>
      <c r="CE22" s="122" t="str">
        <f t="shared" si="12"/>
        <v/>
      </c>
      <c r="CF22" s="122"/>
      <c r="CH22" s="17">
        <f t="shared" si="13"/>
        <v>0</v>
      </c>
    </row>
    <row r="23" spans="2:86" s="1" customFormat="1" ht="29.1" customHeight="1" x14ac:dyDescent="0.45">
      <c r="B23" s="113">
        <v>0</v>
      </c>
      <c r="C23" s="113"/>
      <c r="D23" s="13"/>
      <c r="E23" s="114"/>
      <c r="F23" s="114"/>
      <c r="G23" s="18" t="s">
        <v>23</v>
      </c>
      <c r="H23" s="126"/>
      <c r="I23" s="126"/>
      <c r="J23" s="19" t="s">
        <v>19</v>
      </c>
      <c r="K23" s="114"/>
      <c r="L23" s="114"/>
      <c r="M23" s="18" t="s">
        <v>23</v>
      </c>
      <c r="N23" s="126"/>
      <c r="O23" s="126"/>
      <c r="P23" s="123"/>
      <c r="Q23" s="124"/>
      <c r="R23" s="124"/>
      <c r="S23" s="124"/>
      <c r="T23" s="125"/>
      <c r="U23" s="116"/>
      <c r="V23" s="116"/>
      <c r="W23" s="116"/>
      <c r="X23" s="116"/>
      <c r="Y23" s="116"/>
      <c r="Z23" s="116"/>
      <c r="AA23" s="116"/>
      <c r="AB23" s="116"/>
      <c r="AC23" s="116"/>
      <c r="AD23" s="116"/>
      <c r="AE23" s="117">
        <f t="shared" si="0"/>
        <v>0</v>
      </c>
      <c r="AF23" s="117"/>
      <c r="AG23" s="117"/>
      <c r="AH23" s="117">
        <f t="shared" si="1"/>
        <v>0</v>
      </c>
      <c r="AI23" s="117"/>
      <c r="AJ23" s="117"/>
      <c r="AK23" s="118">
        <f t="shared" si="2"/>
        <v>0</v>
      </c>
      <c r="AL23" s="118"/>
      <c r="AM23" s="118"/>
      <c r="AN23" s="118"/>
      <c r="AO23" s="119">
        <f t="shared" si="3"/>
        <v>0</v>
      </c>
      <c r="AP23" s="119"/>
      <c r="AQ23" s="119"/>
      <c r="AR23" s="119"/>
      <c r="AS23" s="120">
        <f t="shared" si="4"/>
        <v>0</v>
      </c>
      <c r="AT23" s="120"/>
      <c r="AU23" s="120"/>
      <c r="AV23" s="120"/>
      <c r="BI23" s="121" t="str">
        <f t="shared" si="5"/>
        <v/>
      </c>
      <c r="BJ23" s="121"/>
      <c r="BK23" s="18" t="s">
        <v>23</v>
      </c>
      <c r="BL23" s="127" t="str">
        <f t="shared" si="6"/>
        <v/>
      </c>
      <c r="BM23" s="127"/>
      <c r="BN23" s="19" t="s">
        <v>19</v>
      </c>
      <c r="BO23" s="121" t="str">
        <f t="shared" si="7"/>
        <v/>
      </c>
      <c r="BP23" s="121"/>
      <c r="BQ23" s="18" t="s">
        <v>23</v>
      </c>
      <c r="BR23" s="127" t="str">
        <f t="shared" si="8"/>
        <v/>
      </c>
      <c r="BS23" s="127"/>
      <c r="BV23" s="121" t="str">
        <f t="shared" si="9"/>
        <v/>
      </c>
      <c r="BW23" s="121"/>
      <c r="BX23" s="18" t="s">
        <v>23</v>
      </c>
      <c r="BY23" s="127" t="str">
        <f t="shared" si="10"/>
        <v/>
      </c>
      <c r="BZ23" s="127"/>
      <c r="CA23" s="19" t="s">
        <v>19</v>
      </c>
      <c r="CB23" s="121" t="str">
        <f t="shared" si="11"/>
        <v/>
      </c>
      <c r="CC23" s="121"/>
      <c r="CD23" s="18" t="s">
        <v>23</v>
      </c>
      <c r="CE23" s="127" t="str">
        <f t="shared" si="12"/>
        <v/>
      </c>
      <c r="CF23" s="127"/>
      <c r="CH23" s="17">
        <f t="shared" si="13"/>
        <v>0</v>
      </c>
    </row>
    <row r="24" spans="2:86" s="1" customFormat="1" ht="29.1" customHeight="1" x14ac:dyDescent="0.45">
      <c r="B24" s="113">
        <v>0</v>
      </c>
      <c r="C24" s="113"/>
      <c r="D24" s="13"/>
      <c r="E24" s="114"/>
      <c r="F24" s="114"/>
      <c r="G24" s="18" t="s">
        <v>23</v>
      </c>
      <c r="H24" s="126"/>
      <c r="I24" s="126"/>
      <c r="J24" s="19" t="s">
        <v>19</v>
      </c>
      <c r="K24" s="114"/>
      <c r="L24" s="114"/>
      <c r="M24" s="18" t="s">
        <v>23</v>
      </c>
      <c r="N24" s="126"/>
      <c r="O24" s="126"/>
      <c r="P24" s="123"/>
      <c r="Q24" s="124"/>
      <c r="R24" s="124"/>
      <c r="S24" s="124"/>
      <c r="T24" s="125"/>
      <c r="U24" s="116"/>
      <c r="V24" s="116"/>
      <c r="W24" s="116"/>
      <c r="X24" s="116"/>
      <c r="Y24" s="116"/>
      <c r="Z24" s="116"/>
      <c r="AA24" s="116"/>
      <c r="AB24" s="116"/>
      <c r="AC24" s="116"/>
      <c r="AD24" s="116"/>
      <c r="AE24" s="117">
        <f t="shared" si="0"/>
        <v>0</v>
      </c>
      <c r="AF24" s="117"/>
      <c r="AG24" s="117"/>
      <c r="AH24" s="117">
        <f t="shared" si="1"/>
        <v>0</v>
      </c>
      <c r="AI24" s="117"/>
      <c r="AJ24" s="117"/>
      <c r="AK24" s="118">
        <f t="shared" si="2"/>
        <v>0</v>
      </c>
      <c r="AL24" s="118"/>
      <c r="AM24" s="118"/>
      <c r="AN24" s="118"/>
      <c r="AO24" s="119">
        <f t="shared" si="3"/>
        <v>0</v>
      </c>
      <c r="AP24" s="119"/>
      <c r="AQ24" s="119"/>
      <c r="AR24" s="119"/>
      <c r="AS24" s="120">
        <f t="shared" si="4"/>
        <v>0</v>
      </c>
      <c r="AT24" s="120"/>
      <c r="AU24" s="120"/>
      <c r="AV24" s="120"/>
      <c r="BI24" s="121" t="str">
        <f t="shared" si="5"/>
        <v/>
      </c>
      <c r="BJ24" s="121"/>
      <c r="BK24" s="18" t="s">
        <v>23</v>
      </c>
      <c r="BL24" s="127" t="str">
        <f t="shared" si="6"/>
        <v/>
      </c>
      <c r="BM24" s="127"/>
      <c r="BN24" s="19" t="s">
        <v>19</v>
      </c>
      <c r="BO24" s="121" t="str">
        <f t="shared" si="7"/>
        <v/>
      </c>
      <c r="BP24" s="121"/>
      <c r="BQ24" s="18" t="s">
        <v>23</v>
      </c>
      <c r="BR24" s="127" t="str">
        <f t="shared" si="8"/>
        <v/>
      </c>
      <c r="BS24" s="127"/>
      <c r="BV24" s="121" t="str">
        <f t="shared" si="9"/>
        <v/>
      </c>
      <c r="BW24" s="121"/>
      <c r="BX24" s="18" t="s">
        <v>23</v>
      </c>
      <c r="BY24" s="127" t="str">
        <f t="shared" si="10"/>
        <v/>
      </c>
      <c r="BZ24" s="127"/>
      <c r="CA24" s="19" t="s">
        <v>19</v>
      </c>
      <c r="CB24" s="121" t="str">
        <f t="shared" si="11"/>
        <v/>
      </c>
      <c r="CC24" s="121"/>
      <c r="CD24" s="18" t="s">
        <v>23</v>
      </c>
      <c r="CE24" s="127" t="str">
        <f t="shared" si="12"/>
        <v/>
      </c>
      <c r="CF24" s="127"/>
      <c r="CH24" s="17">
        <f t="shared" si="13"/>
        <v>0</v>
      </c>
    </row>
    <row r="25" spans="2:86" s="1" customFormat="1" ht="29.1" customHeight="1" x14ac:dyDescent="0.45">
      <c r="B25" s="113">
        <v>0</v>
      </c>
      <c r="C25" s="113"/>
      <c r="D25" s="13"/>
      <c r="E25" s="114"/>
      <c r="F25" s="114"/>
      <c r="G25" s="18" t="s">
        <v>23</v>
      </c>
      <c r="H25" s="126"/>
      <c r="I25" s="126"/>
      <c r="J25" s="19" t="s">
        <v>19</v>
      </c>
      <c r="K25" s="114"/>
      <c r="L25" s="114"/>
      <c r="M25" s="18" t="s">
        <v>23</v>
      </c>
      <c r="N25" s="126"/>
      <c r="O25" s="126"/>
      <c r="P25" s="123"/>
      <c r="Q25" s="124"/>
      <c r="R25" s="124"/>
      <c r="S25" s="124"/>
      <c r="T25" s="125"/>
      <c r="U25" s="116"/>
      <c r="V25" s="116"/>
      <c r="W25" s="116"/>
      <c r="X25" s="116"/>
      <c r="Y25" s="116"/>
      <c r="Z25" s="116"/>
      <c r="AA25" s="116"/>
      <c r="AB25" s="116"/>
      <c r="AC25" s="116"/>
      <c r="AD25" s="116"/>
      <c r="AE25" s="117">
        <f t="shared" si="0"/>
        <v>0</v>
      </c>
      <c r="AF25" s="117"/>
      <c r="AG25" s="117"/>
      <c r="AH25" s="117">
        <f t="shared" si="1"/>
        <v>0</v>
      </c>
      <c r="AI25" s="117"/>
      <c r="AJ25" s="117"/>
      <c r="AK25" s="118">
        <f t="shared" si="2"/>
        <v>0</v>
      </c>
      <c r="AL25" s="118"/>
      <c r="AM25" s="118"/>
      <c r="AN25" s="118"/>
      <c r="AO25" s="119">
        <f t="shared" si="3"/>
        <v>0</v>
      </c>
      <c r="AP25" s="119"/>
      <c r="AQ25" s="119"/>
      <c r="AR25" s="119"/>
      <c r="AS25" s="120">
        <f t="shared" si="4"/>
        <v>0</v>
      </c>
      <c r="AT25" s="120"/>
      <c r="AU25" s="120"/>
      <c r="AV25" s="120"/>
      <c r="BI25" s="121" t="str">
        <f t="shared" si="5"/>
        <v/>
      </c>
      <c r="BJ25" s="121"/>
      <c r="BK25" s="18" t="s">
        <v>23</v>
      </c>
      <c r="BL25" s="127" t="str">
        <f t="shared" si="6"/>
        <v/>
      </c>
      <c r="BM25" s="127"/>
      <c r="BN25" s="19" t="s">
        <v>19</v>
      </c>
      <c r="BO25" s="121" t="str">
        <f t="shared" si="7"/>
        <v/>
      </c>
      <c r="BP25" s="121"/>
      <c r="BQ25" s="18" t="s">
        <v>23</v>
      </c>
      <c r="BR25" s="127" t="str">
        <f t="shared" si="8"/>
        <v/>
      </c>
      <c r="BS25" s="127"/>
      <c r="BV25" s="121" t="str">
        <f t="shared" si="9"/>
        <v/>
      </c>
      <c r="BW25" s="121"/>
      <c r="BX25" s="18" t="s">
        <v>23</v>
      </c>
      <c r="BY25" s="127" t="str">
        <f t="shared" si="10"/>
        <v/>
      </c>
      <c r="BZ25" s="127"/>
      <c r="CA25" s="19" t="s">
        <v>19</v>
      </c>
      <c r="CB25" s="121" t="str">
        <f t="shared" si="11"/>
        <v/>
      </c>
      <c r="CC25" s="121"/>
      <c r="CD25" s="18" t="s">
        <v>23</v>
      </c>
      <c r="CE25" s="127" t="str">
        <f t="shared" si="12"/>
        <v/>
      </c>
      <c r="CF25" s="127"/>
      <c r="CH25" s="17">
        <f t="shared" si="13"/>
        <v>0</v>
      </c>
    </row>
    <row r="26" spans="2:86" s="1" customFormat="1" ht="29.1" customHeight="1" x14ac:dyDescent="0.45">
      <c r="B26" s="113">
        <v>0</v>
      </c>
      <c r="C26" s="113"/>
      <c r="D26" s="13"/>
      <c r="E26" s="114"/>
      <c r="F26" s="114"/>
      <c r="G26" s="14" t="s">
        <v>23</v>
      </c>
      <c r="H26" s="115"/>
      <c r="I26" s="115"/>
      <c r="J26" s="15" t="s">
        <v>19</v>
      </c>
      <c r="K26" s="114"/>
      <c r="L26" s="114"/>
      <c r="M26" s="14" t="s">
        <v>23</v>
      </c>
      <c r="N26" s="115"/>
      <c r="O26" s="115"/>
      <c r="P26" s="123"/>
      <c r="Q26" s="124"/>
      <c r="R26" s="124"/>
      <c r="S26" s="124"/>
      <c r="T26" s="125"/>
      <c r="U26" s="116"/>
      <c r="V26" s="116"/>
      <c r="W26" s="116"/>
      <c r="X26" s="116"/>
      <c r="Y26" s="116"/>
      <c r="Z26" s="116"/>
      <c r="AA26" s="116"/>
      <c r="AB26" s="116"/>
      <c r="AC26" s="116"/>
      <c r="AD26" s="116"/>
      <c r="AE26" s="117">
        <f t="shared" si="0"/>
        <v>0</v>
      </c>
      <c r="AF26" s="117"/>
      <c r="AG26" s="117"/>
      <c r="AH26" s="117">
        <f t="shared" si="1"/>
        <v>0</v>
      </c>
      <c r="AI26" s="117"/>
      <c r="AJ26" s="117"/>
      <c r="AK26" s="118">
        <f t="shared" si="2"/>
        <v>0</v>
      </c>
      <c r="AL26" s="118"/>
      <c r="AM26" s="118"/>
      <c r="AN26" s="118"/>
      <c r="AO26" s="119">
        <f t="shared" si="3"/>
        <v>0</v>
      </c>
      <c r="AP26" s="119"/>
      <c r="AQ26" s="119"/>
      <c r="AR26" s="119"/>
      <c r="AS26" s="120">
        <f t="shared" si="4"/>
        <v>0</v>
      </c>
      <c r="AT26" s="120"/>
      <c r="AU26" s="120"/>
      <c r="AV26" s="120"/>
      <c r="BI26" s="121" t="str">
        <f t="shared" si="5"/>
        <v/>
      </c>
      <c r="BJ26" s="121"/>
      <c r="BK26" s="14" t="s">
        <v>23</v>
      </c>
      <c r="BL26" s="122" t="str">
        <f t="shared" si="6"/>
        <v/>
      </c>
      <c r="BM26" s="122"/>
      <c r="BN26" s="15" t="s">
        <v>19</v>
      </c>
      <c r="BO26" s="121" t="str">
        <f t="shared" si="7"/>
        <v/>
      </c>
      <c r="BP26" s="121"/>
      <c r="BQ26" s="14" t="s">
        <v>23</v>
      </c>
      <c r="BR26" s="122" t="str">
        <f t="shared" si="8"/>
        <v/>
      </c>
      <c r="BS26" s="122"/>
      <c r="BV26" s="121" t="str">
        <f t="shared" si="9"/>
        <v/>
      </c>
      <c r="BW26" s="121"/>
      <c r="BX26" s="14" t="s">
        <v>23</v>
      </c>
      <c r="BY26" s="122" t="str">
        <f t="shared" si="10"/>
        <v/>
      </c>
      <c r="BZ26" s="122"/>
      <c r="CA26" s="15" t="s">
        <v>19</v>
      </c>
      <c r="CB26" s="121" t="str">
        <f t="shared" si="11"/>
        <v/>
      </c>
      <c r="CC26" s="121"/>
      <c r="CD26" s="14" t="s">
        <v>23</v>
      </c>
      <c r="CE26" s="122" t="str">
        <f t="shared" si="12"/>
        <v/>
      </c>
      <c r="CF26" s="122"/>
      <c r="CH26" s="17">
        <f t="shared" si="13"/>
        <v>0</v>
      </c>
    </row>
    <row r="27" spans="2:86" s="1" customFormat="1" ht="29.1" customHeight="1" x14ac:dyDescent="0.45">
      <c r="B27" s="113">
        <v>0</v>
      </c>
      <c r="C27" s="113"/>
      <c r="D27" s="13"/>
      <c r="E27" s="114"/>
      <c r="F27" s="114"/>
      <c r="G27" s="18" t="s">
        <v>23</v>
      </c>
      <c r="H27" s="126"/>
      <c r="I27" s="126"/>
      <c r="J27" s="19" t="s">
        <v>19</v>
      </c>
      <c r="K27" s="114"/>
      <c r="L27" s="114"/>
      <c r="M27" s="18" t="s">
        <v>23</v>
      </c>
      <c r="N27" s="126"/>
      <c r="O27" s="126"/>
      <c r="P27" s="123"/>
      <c r="Q27" s="124"/>
      <c r="R27" s="124"/>
      <c r="S27" s="124"/>
      <c r="T27" s="125"/>
      <c r="U27" s="116"/>
      <c r="V27" s="116"/>
      <c r="W27" s="116"/>
      <c r="X27" s="116"/>
      <c r="Y27" s="116"/>
      <c r="Z27" s="116"/>
      <c r="AA27" s="116"/>
      <c r="AB27" s="116"/>
      <c r="AC27" s="116"/>
      <c r="AD27" s="116"/>
      <c r="AE27" s="117">
        <f t="shared" si="0"/>
        <v>0</v>
      </c>
      <c r="AF27" s="117"/>
      <c r="AG27" s="117"/>
      <c r="AH27" s="117">
        <f t="shared" si="1"/>
        <v>0</v>
      </c>
      <c r="AI27" s="117"/>
      <c r="AJ27" s="117"/>
      <c r="AK27" s="118">
        <f t="shared" si="2"/>
        <v>0</v>
      </c>
      <c r="AL27" s="118"/>
      <c r="AM27" s="118"/>
      <c r="AN27" s="118"/>
      <c r="AO27" s="119">
        <f t="shared" si="3"/>
        <v>0</v>
      </c>
      <c r="AP27" s="119"/>
      <c r="AQ27" s="119"/>
      <c r="AR27" s="119"/>
      <c r="AS27" s="120">
        <f t="shared" si="4"/>
        <v>0</v>
      </c>
      <c r="AT27" s="120"/>
      <c r="AU27" s="120"/>
      <c r="AV27" s="120"/>
      <c r="BI27" s="121" t="str">
        <f t="shared" si="5"/>
        <v/>
      </c>
      <c r="BJ27" s="121"/>
      <c r="BK27" s="18" t="s">
        <v>23</v>
      </c>
      <c r="BL27" s="127" t="str">
        <f t="shared" si="6"/>
        <v/>
      </c>
      <c r="BM27" s="127"/>
      <c r="BN27" s="19" t="s">
        <v>19</v>
      </c>
      <c r="BO27" s="121" t="str">
        <f t="shared" si="7"/>
        <v/>
      </c>
      <c r="BP27" s="121"/>
      <c r="BQ27" s="18" t="s">
        <v>23</v>
      </c>
      <c r="BR27" s="127" t="str">
        <f t="shared" si="8"/>
        <v/>
      </c>
      <c r="BS27" s="127"/>
      <c r="BV27" s="121" t="str">
        <f t="shared" si="9"/>
        <v/>
      </c>
      <c r="BW27" s="121"/>
      <c r="BX27" s="18" t="s">
        <v>23</v>
      </c>
      <c r="BY27" s="127" t="str">
        <f t="shared" si="10"/>
        <v/>
      </c>
      <c r="BZ27" s="127"/>
      <c r="CA27" s="19" t="s">
        <v>19</v>
      </c>
      <c r="CB27" s="121" t="str">
        <f t="shared" si="11"/>
        <v/>
      </c>
      <c r="CC27" s="121"/>
      <c r="CD27" s="18" t="s">
        <v>23</v>
      </c>
      <c r="CE27" s="127" t="str">
        <f t="shared" si="12"/>
        <v/>
      </c>
      <c r="CF27" s="127"/>
      <c r="CH27" s="17">
        <f t="shared" si="13"/>
        <v>0</v>
      </c>
    </row>
    <row r="28" spans="2:86" s="1" customFormat="1" ht="29.1" customHeight="1" x14ac:dyDescent="0.45">
      <c r="B28" s="113">
        <v>0</v>
      </c>
      <c r="C28" s="113"/>
      <c r="D28" s="13"/>
      <c r="E28" s="114"/>
      <c r="F28" s="114"/>
      <c r="G28" s="18" t="s">
        <v>23</v>
      </c>
      <c r="H28" s="126"/>
      <c r="I28" s="126"/>
      <c r="J28" s="19" t="s">
        <v>19</v>
      </c>
      <c r="K28" s="114"/>
      <c r="L28" s="114"/>
      <c r="M28" s="18" t="s">
        <v>23</v>
      </c>
      <c r="N28" s="126"/>
      <c r="O28" s="126"/>
      <c r="P28" s="123"/>
      <c r="Q28" s="124"/>
      <c r="R28" s="124"/>
      <c r="S28" s="124"/>
      <c r="T28" s="125"/>
      <c r="U28" s="116"/>
      <c r="V28" s="116"/>
      <c r="W28" s="116"/>
      <c r="X28" s="116"/>
      <c r="Y28" s="116"/>
      <c r="Z28" s="116"/>
      <c r="AA28" s="116"/>
      <c r="AB28" s="116"/>
      <c r="AC28" s="116"/>
      <c r="AD28" s="116"/>
      <c r="AE28" s="117">
        <f t="shared" si="0"/>
        <v>0</v>
      </c>
      <c r="AF28" s="117"/>
      <c r="AG28" s="117"/>
      <c r="AH28" s="117">
        <f t="shared" si="1"/>
        <v>0</v>
      </c>
      <c r="AI28" s="117"/>
      <c r="AJ28" s="117"/>
      <c r="AK28" s="118">
        <f t="shared" si="2"/>
        <v>0</v>
      </c>
      <c r="AL28" s="118"/>
      <c r="AM28" s="118"/>
      <c r="AN28" s="118"/>
      <c r="AO28" s="119">
        <f t="shared" si="3"/>
        <v>0</v>
      </c>
      <c r="AP28" s="119"/>
      <c r="AQ28" s="119"/>
      <c r="AR28" s="119"/>
      <c r="AS28" s="120">
        <f t="shared" si="4"/>
        <v>0</v>
      </c>
      <c r="AT28" s="120"/>
      <c r="AU28" s="120"/>
      <c r="AV28" s="120"/>
      <c r="BI28" s="121" t="str">
        <f t="shared" si="5"/>
        <v/>
      </c>
      <c r="BJ28" s="121"/>
      <c r="BK28" s="18" t="s">
        <v>23</v>
      </c>
      <c r="BL28" s="127" t="str">
        <f t="shared" si="6"/>
        <v/>
      </c>
      <c r="BM28" s="127"/>
      <c r="BN28" s="19" t="s">
        <v>19</v>
      </c>
      <c r="BO28" s="121" t="str">
        <f t="shared" si="7"/>
        <v/>
      </c>
      <c r="BP28" s="121"/>
      <c r="BQ28" s="18" t="s">
        <v>23</v>
      </c>
      <c r="BR28" s="127" t="str">
        <f t="shared" si="8"/>
        <v/>
      </c>
      <c r="BS28" s="127"/>
      <c r="BV28" s="121" t="str">
        <f t="shared" si="9"/>
        <v/>
      </c>
      <c r="BW28" s="121"/>
      <c r="BX28" s="18" t="s">
        <v>23</v>
      </c>
      <c r="BY28" s="127" t="str">
        <f t="shared" si="10"/>
        <v/>
      </c>
      <c r="BZ28" s="127"/>
      <c r="CA28" s="19" t="s">
        <v>19</v>
      </c>
      <c r="CB28" s="121" t="str">
        <f t="shared" si="11"/>
        <v/>
      </c>
      <c r="CC28" s="121"/>
      <c r="CD28" s="18" t="s">
        <v>23</v>
      </c>
      <c r="CE28" s="127" t="str">
        <f t="shared" si="12"/>
        <v/>
      </c>
      <c r="CF28" s="127"/>
      <c r="CH28" s="17">
        <f t="shared" si="13"/>
        <v>0</v>
      </c>
    </row>
    <row r="29" spans="2:86" s="1" customFormat="1" ht="29.1" customHeight="1" x14ac:dyDescent="0.45">
      <c r="B29" s="113">
        <v>0</v>
      </c>
      <c r="C29" s="113"/>
      <c r="D29" s="13"/>
      <c r="E29" s="114"/>
      <c r="F29" s="114"/>
      <c r="G29" s="18" t="s">
        <v>23</v>
      </c>
      <c r="H29" s="126"/>
      <c r="I29" s="126"/>
      <c r="J29" s="19" t="s">
        <v>19</v>
      </c>
      <c r="K29" s="114"/>
      <c r="L29" s="114"/>
      <c r="M29" s="18" t="s">
        <v>23</v>
      </c>
      <c r="N29" s="126"/>
      <c r="O29" s="126"/>
      <c r="P29" s="123"/>
      <c r="Q29" s="124"/>
      <c r="R29" s="124"/>
      <c r="S29" s="124"/>
      <c r="T29" s="125"/>
      <c r="U29" s="116"/>
      <c r="V29" s="116"/>
      <c r="W29" s="116"/>
      <c r="X29" s="116"/>
      <c r="Y29" s="116"/>
      <c r="Z29" s="116"/>
      <c r="AA29" s="116"/>
      <c r="AB29" s="116"/>
      <c r="AC29" s="116"/>
      <c r="AD29" s="116"/>
      <c r="AE29" s="117">
        <f t="shared" si="0"/>
        <v>0</v>
      </c>
      <c r="AF29" s="117"/>
      <c r="AG29" s="117"/>
      <c r="AH29" s="117">
        <f t="shared" si="1"/>
        <v>0</v>
      </c>
      <c r="AI29" s="117"/>
      <c r="AJ29" s="117"/>
      <c r="AK29" s="118">
        <f t="shared" si="2"/>
        <v>0</v>
      </c>
      <c r="AL29" s="118"/>
      <c r="AM29" s="118"/>
      <c r="AN29" s="118"/>
      <c r="AO29" s="119">
        <f t="shared" si="3"/>
        <v>0</v>
      </c>
      <c r="AP29" s="119"/>
      <c r="AQ29" s="119"/>
      <c r="AR29" s="119"/>
      <c r="AS29" s="120">
        <f t="shared" si="4"/>
        <v>0</v>
      </c>
      <c r="AT29" s="120"/>
      <c r="AU29" s="120"/>
      <c r="AV29" s="120"/>
      <c r="BI29" s="121" t="str">
        <f t="shared" si="5"/>
        <v/>
      </c>
      <c r="BJ29" s="121"/>
      <c r="BK29" s="18" t="s">
        <v>23</v>
      </c>
      <c r="BL29" s="127" t="str">
        <f t="shared" si="6"/>
        <v/>
      </c>
      <c r="BM29" s="127"/>
      <c r="BN29" s="19" t="s">
        <v>19</v>
      </c>
      <c r="BO29" s="121" t="str">
        <f t="shared" si="7"/>
        <v/>
      </c>
      <c r="BP29" s="121"/>
      <c r="BQ29" s="18" t="s">
        <v>23</v>
      </c>
      <c r="BR29" s="127" t="str">
        <f t="shared" si="8"/>
        <v/>
      </c>
      <c r="BS29" s="127"/>
      <c r="BV29" s="121" t="str">
        <f t="shared" si="9"/>
        <v/>
      </c>
      <c r="BW29" s="121"/>
      <c r="BX29" s="18" t="s">
        <v>23</v>
      </c>
      <c r="BY29" s="127" t="str">
        <f t="shared" si="10"/>
        <v/>
      </c>
      <c r="BZ29" s="127"/>
      <c r="CA29" s="19" t="s">
        <v>19</v>
      </c>
      <c r="CB29" s="121" t="str">
        <f t="shared" si="11"/>
        <v/>
      </c>
      <c r="CC29" s="121"/>
      <c r="CD29" s="18" t="s">
        <v>23</v>
      </c>
      <c r="CE29" s="127" t="str">
        <f t="shared" si="12"/>
        <v/>
      </c>
      <c r="CF29" s="127"/>
      <c r="CH29" s="17">
        <f t="shared" si="13"/>
        <v>0</v>
      </c>
    </row>
    <row r="30" spans="2:86" s="1" customFormat="1" ht="29.1" customHeight="1" x14ac:dyDescent="0.45">
      <c r="B30" s="113">
        <v>0</v>
      </c>
      <c r="C30" s="113"/>
      <c r="D30" s="13"/>
      <c r="E30" s="114"/>
      <c r="F30" s="114"/>
      <c r="G30" s="14" t="s">
        <v>23</v>
      </c>
      <c r="H30" s="115"/>
      <c r="I30" s="115"/>
      <c r="J30" s="15" t="s">
        <v>19</v>
      </c>
      <c r="K30" s="114"/>
      <c r="L30" s="114"/>
      <c r="M30" s="14" t="s">
        <v>23</v>
      </c>
      <c r="N30" s="115"/>
      <c r="O30" s="115"/>
      <c r="P30" s="123"/>
      <c r="Q30" s="124"/>
      <c r="R30" s="124"/>
      <c r="S30" s="124"/>
      <c r="T30" s="125"/>
      <c r="U30" s="116"/>
      <c r="V30" s="116"/>
      <c r="W30" s="116"/>
      <c r="X30" s="116"/>
      <c r="Y30" s="116"/>
      <c r="Z30" s="116"/>
      <c r="AA30" s="116"/>
      <c r="AB30" s="116"/>
      <c r="AC30" s="116"/>
      <c r="AD30" s="116"/>
      <c r="AE30" s="117">
        <f t="shared" si="0"/>
        <v>0</v>
      </c>
      <c r="AF30" s="117"/>
      <c r="AG30" s="117"/>
      <c r="AH30" s="117">
        <f t="shared" si="1"/>
        <v>0</v>
      </c>
      <c r="AI30" s="117"/>
      <c r="AJ30" s="117"/>
      <c r="AK30" s="118">
        <f t="shared" si="2"/>
        <v>0</v>
      </c>
      <c r="AL30" s="118"/>
      <c r="AM30" s="118"/>
      <c r="AN30" s="118"/>
      <c r="AO30" s="119">
        <f t="shared" si="3"/>
        <v>0</v>
      </c>
      <c r="AP30" s="119"/>
      <c r="AQ30" s="119"/>
      <c r="AR30" s="119"/>
      <c r="AS30" s="120">
        <f t="shared" si="4"/>
        <v>0</v>
      </c>
      <c r="AT30" s="120"/>
      <c r="AU30" s="120"/>
      <c r="AV30" s="120"/>
      <c r="BI30" s="121" t="str">
        <f t="shared" si="5"/>
        <v/>
      </c>
      <c r="BJ30" s="121"/>
      <c r="BK30" s="14" t="s">
        <v>23</v>
      </c>
      <c r="BL30" s="122" t="str">
        <f t="shared" si="6"/>
        <v/>
      </c>
      <c r="BM30" s="122"/>
      <c r="BN30" s="15" t="s">
        <v>19</v>
      </c>
      <c r="BO30" s="121" t="str">
        <f t="shared" si="7"/>
        <v/>
      </c>
      <c r="BP30" s="121"/>
      <c r="BQ30" s="14" t="s">
        <v>23</v>
      </c>
      <c r="BR30" s="122" t="str">
        <f t="shared" si="8"/>
        <v/>
      </c>
      <c r="BS30" s="122"/>
      <c r="BV30" s="121" t="str">
        <f t="shared" si="9"/>
        <v/>
      </c>
      <c r="BW30" s="121"/>
      <c r="BX30" s="14" t="s">
        <v>23</v>
      </c>
      <c r="BY30" s="122" t="str">
        <f t="shared" si="10"/>
        <v/>
      </c>
      <c r="BZ30" s="122"/>
      <c r="CA30" s="15" t="s">
        <v>19</v>
      </c>
      <c r="CB30" s="121" t="str">
        <f t="shared" si="11"/>
        <v/>
      </c>
      <c r="CC30" s="121"/>
      <c r="CD30" s="14" t="s">
        <v>23</v>
      </c>
      <c r="CE30" s="122" t="str">
        <f t="shared" si="12"/>
        <v/>
      </c>
      <c r="CF30" s="122"/>
      <c r="CH30" s="17">
        <f t="shared" si="13"/>
        <v>0</v>
      </c>
    </row>
    <row r="31" spans="2:86" s="1" customFormat="1" ht="29.1" customHeight="1" x14ac:dyDescent="0.45">
      <c r="B31" s="113">
        <v>0</v>
      </c>
      <c r="C31" s="113"/>
      <c r="D31" s="13"/>
      <c r="E31" s="114"/>
      <c r="F31" s="114"/>
      <c r="G31" s="18" t="s">
        <v>23</v>
      </c>
      <c r="H31" s="126"/>
      <c r="I31" s="126"/>
      <c r="J31" s="19" t="s">
        <v>19</v>
      </c>
      <c r="K31" s="114"/>
      <c r="L31" s="114"/>
      <c r="M31" s="18" t="s">
        <v>23</v>
      </c>
      <c r="N31" s="126"/>
      <c r="O31" s="126"/>
      <c r="P31" s="123"/>
      <c r="Q31" s="124"/>
      <c r="R31" s="124"/>
      <c r="S31" s="124"/>
      <c r="T31" s="125"/>
      <c r="U31" s="116"/>
      <c r="V31" s="116"/>
      <c r="W31" s="116"/>
      <c r="X31" s="116"/>
      <c r="Y31" s="116"/>
      <c r="Z31" s="116"/>
      <c r="AA31" s="116"/>
      <c r="AB31" s="116"/>
      <c r="AC31" s="116"/>
      <c r="AD31" s="116"/>
      <c r="AE31" s="117">
        <f t="shared" si="0"/>
        <v>0</v>
      </c>
      <c r="AF31" s="117"/>
      <c r="AG31" s="117"/>
      <c r="AH31" s="117">
        <f t="shared" si="1"/>
        <v>0</v>
      </c>
      <c r="AI31" s="117"/>
      <c r="AJ31" s="117"/>
      <c r="AK31" s="118">
        <f t="shared" si="2"/>
        <v>0</v>
      </c>
      <c r="AL31" s="118"/>
      <c r="AM31" s="118"/>
      <c r="AN31" s="118"/>
      <c r="AO31" s="119">
        <f t="shared" si="3"/>
        <v>0</v>
      </c>
      <c r="AP31" s="119"/>
      <c r="AQ31" s="119"/>
      <c r="AR31" s="119"/>
      <c r="AS31" s="120">
        <f t="shared" si="4"/>
        <v>0</v>
      </c>
      <c r="AT31" s="120"/>
      <c r="AU31" s="120"/>
      <c r="AV31" s="120"/>
      <c r="BI31" s="121" t="str">
        <f t="shared" si="5"/>
        <v/>
      </c>
      <c r="BJ31" s="121"/>
      <c r="BK31" s="18" t="s">
        <v>23</v>
      </c>
      <c r="BL31" s="127" t="str">
        <f t="shared" si="6"/>
        <v/>
      </c>
      <c r="BM31" s="127"/>
      <c r="BN31" s="19" t="s">
        <v>19</v>
      </c>
      <c r="BO31" s="121" t="str">
        <f t="shared" si="7"/>
        <v/>
      </c>
      <c r="BP31" s="121"/>
      <c r="BQ31" s="18" t="s">
        <v>23</v>
      </c>
      <c r="BR31" s="127" t="str">
        <f t="shared" si="8"/>
        <v/>
      </c>
      <c r="BS31" s="127"/>
      <c r="BV31" s="121" t="str">
        <f t="shared" si="9"/>
        <v/>
      </c>
      <c r="BW31" s="121"/>
      <c r="BX31" s="18" t="s">
        <v>23</v>
      </c>
      <c r="BY31" s="127" t="str">
        <f t="shared" si="10"/>
        <v/>
      </c>
      <c r="BZ31" s="127"/>
      <c r="CA31" s="19" t="s">
        <v>19</v>
      </c>
      <c r="CB31" s="121" t="str">
        <f t="shared" si="11"/>
        <v/>
      </c>
      <c r="CC31" s="121"/>
      <c r="CD31" s="18" t="s">
        <v>23</v>
      </c>
      <c r="CE31" s="127" t="str">
        <f t="shared" si="12"/>
        <v/>
      </c>
      <c r="CF31" s="127"/>
      <c r="CH31" s="17">
        <f t="shared" si="13"/>
        <v>0</v>
      </c>
    </row>
    <row r="32" spans="2:86" s="1" customFormat="1" ht="29.1" customHeight="1" x14ac:dyDescent="0.45">
      <c r="B32" s="113">
        <v>0</v>
      </c>
      <c r="C32" s="113"/>
      <c r="D32" s="13"/>
      <c r="E32" s="114"/>
      <c r="F32" s="114"/>
      <c r="G32" s="18" t="s">
        <v>23</v>
      </c>
      <c r="H32" s="126"/>
      <c r="I32" s="126"/>
      <c r="J32" s="19" t="s">
        <v>19</v>
      </c>
      <c r="K32" s="114"/>
      <c r="L32" s="114"/>
      <c r="M32" s="18" t="s">
        <v>23</v>
      </c>
      <c r="N32" s="126"/>
      <c r="O32" s="126"/>
      <c r="P32" s="123"/>
      <c r="Q32" s="124"/>
      <c r="R32" s="124"/>
      <c r="S32" s="124"/>
      <c r="T32" s="125"/>
      <c r="U32" s="116"/>
      <c r="V32" s="116"/>
      <c r="W32" s="116"/>
      <c r="X32" s="116"/>
      <c r="Y32" s="116"/>
      <c r="Z32" s="116"/>
      <c r="AA32" s="116"/>
      <c r="AB32" s="116"/>
      <c r="AC32" s="116"/>
      <c r="AD32" s="116"/>
      <c r="AE32" s="117">
        <f t="shared" si="0"/>
        <v>0</v>
      </c>
      <c r="AF32" s="117"/>
      <c r="AG32" s="117"/>
      <c r="AH32" s="117">
        <f t="shared" si="1"/>
        <v>0</v>
      </c>
      <c r="AI32" s="117"/>
      <c r="AJ32" s="117"/>
      <c r="AK32" s="118">
        <f t="shared" si="2"/>
        <v>0</v>
      </c>
      <c r="AL32" s="118"/>
      <c r="AM32" s="118"/>
      <c r="AN32" s="118"/>
      <c r="AO32" s="119">
        <f t="shared" si="3"/>
        <v>0</v>
      </c>
      <c r="AP32" s="119"/>
      <c r="AQ32" s="119"/>
      <c r="AR32" s="119"/>
      <c r="AS32" s="120">
        <f t="shared" si="4"/>
        <v>0</v>
      </c>
      <c r="AT32" s="120"/>
      <c r="AU32" s="120"/>
      <c r="AV32" s="120"/>
      <c r="BI32" s="121" t="str">
        <f t="shared" si="5"/>
        <v/>
      </c>
      <c r="BJ32" s="121"/>
      <c r="BK32" s="18" t="s">
        <v>23</v>
      </c>
      <c r="BL32" s="127" t="str">
        <f t="shared" si="6"/>
        <v/>
      </c>
      <c r="BM32" s="127"/>
      <c r="BN32" s="19" t="s">
        <v>19</v>
      </c>
      <c r="BO32" s="121" t="str">
        <f t="shared" si="7"/>
        <v/>
      </c>
      <c r="BP32" s="121"/>
      <c r="BQ32" s="18" t="s">
        <v>23</v>
      </c>
      <c r="BR32" s="127" t="str">
        <f t="shared" si="8"/>
        <v/>
      </c>
      <c r="BS32" s="127"/>
      <c r="BV32" s="121" t="str">
        <f t="shared" si="9"/>
        <v/>
      </c>
      <c r="BW32" s="121"/>
      <c r="BX32" s="18" t="s">
        <v>23</v>
      </c>
      <c r="BY32" s="127" t="str">
        <f t="shared" si="10"/>
        <v/>
      </c>
      <c r="BZ32" s="127"/>
      <c r="CA32" s="19" t="s">
        <v>19</v>
      </c>
      <c r="CB32" s="121" t="str">
        <f t="shared" si="11"/>
        <v/>
      </c>
      <c r="CC32" s="121"/>
      <c r="CD32" s="18" t="s">
        <v>23</v>
      </c>
      <c r="CE32" s="127" t="str">
        <f t="shared" si="12"/>
        <v/>
      </c>
      <c r="CF32" s="127"/>
      <c r="CH32" s="17">
        <f t="shared" si="13"/>
        <v>0</v>
      </c>
    </row>
    <row r="33" spans="2:86" s="1" customFormat="1" ht="29.1" customHeight="1" x14ac:dyDescent="0.45">
      <c r="B33" s="113">
        <v>0</v>
      </c>
      <c r="C33" s="113"/>
      <c r="D33" s="13"/>
      <c r="E33" s="114"/>
      <c r="F33" s="114"/>
      <c r="G33" s="18" t="s">
        <v>23</v>
      </c>
      <c r="H33" s="126"/>
      <c r="I33" s="126"/>
      <c r="J33" s="19" t="s">
        <v>19</v>
      </c>
      <c r="K33" s="114"/>
      <c r="L33" s="114"/>
      <c r="M33" s="18" t="s">
        <v>23</v>
      </c>
      <c r="N33" s="126"/>
      <c r="O33" s="126"/>
      <c r="P33" s="123"/>
      <c r="Q33" s="124"/>
      <c r="R33" s="124"/>
      <c r="S33" s="124"/>
      <c r="T33" s="125"/>
      <c r="U33" s="116"/>
      <c r="V33" s="116"/>
      <c r="W33" s="116"/>
      <c r="X33" s="116"/>
      <c r="Y33" s="116"/>
      <c r="Z33" s="116"/>
      <c r="AA33" s="116"/>
      <c r="AB33" s="116"/>
      <c r="AC33" s="116"/>
      <c r="AD33" s="116"/>
      <c r="AE33" s="117">
        <f t="shared" si="0"/>
        <v>0</v>
      </c>
      <c r="AF33" s="117"/>
      <c r="AG33" s="117"/>
      <c r="AH33" s="117">
        <f t="shared" si="1"/>
        <v>0</v>
      </c>
      <c r="AI33" s="117"/>
      <c r="AJ33" s="117"/>
      <c r="AK33" s="118">
        <f t="shared" si="2"/>
        <v>0</v>
      </c>
      <c r="AL33" s="118"/>
      <c r="AM33" s="118"/>
      <c r="AN33" s="118"/>
      <c r="AO33" s="119">
        <f t="shared" si="3"/>
        <v>0</v>
      </c>
      <c r="AP33" s="119"/>
      <c r="AQ33" s="119"/>
      <c r="AR33" s="119"/>
      <c r="AS33" s="120">
        <f t="shared" si="4"/>
        <v>0</v>
      </c>
      <c r="AT33" s="120"/>
      <c r="AU33" s="120"/>
      <c r="AV33" s="120"/>
      <c r="BI33" s="121" t="str">
        <f t="shared" si="5"/>
        <v/>
      </c>
      <c r="BJ33" s="121"/>
      <c r="BK33" s="18" t="s">
        <v>23</v>
      </c>
      <c r="BL33" s="127" t="str">
        <f t="shared" si="6"/>
        <v/>
      </c>
      <c r="BM33" s="127"/>
      <c r="BN33" s="19" t="s">
        <v>19</v>
      </c>
      <c r="BO33" s="121" t="str">
        <f t="shared" si="7"/>
        <v/>
      </c>
      <c r="BP33" s="121"/>
      <c r="BQ33" s="18" t="s">
        <v>23</v>
      </c>
      <c r="BR33" s="127" t="str">
        <f t="shared" si="8"/>
        <v/>
      </c>
      <c r="BS33" s="127"/>
      <c r="BV33" s="121" t="str">
        <f t="shared" si="9"/>
        <v/>
      </c>
      <c r="BW33" s="121"/>
      <c r="BX33" s="18" t="s">
        <v>23</v>
      </c>
      <c r="BY33" s="127" t="str">
        <f t="shared" si="10"/>
        <v/>
      </c>
      <c r="BZ33" s="127"/>
      <c r="CA33" s="19" t="s">
        <v>19</v>
      </c>
      <c r="CB33" s="121" t="str">
        <f t="shared" si="11"/>
        <v/>
      </c>
      <c r="CC33" s="121"/>
      <c r="CD33" s="18" t="s">
        <v>23</v>
      </c>
      <c r="CE33" s="127" t="str">
        <f t="shared" si="12"/>
        <v/>
      </c>
      <c r="CF33" s="127"/>
      <c r="CH33" s="17">
        <f t="shared" si="13"/>
        <v>0</v>
      </c>
    </row>
    <row r="34" spans="2:86" s="1" customFormat="1" ht="29.1" customHeight="1" x14ac:dyDescent="0.45">
      <c r="B34" s="113">
        <v>0</v>
      </c>
      <c r="C34" s="113"/>
      <c r="D34" s="13"/>
      <c r="E34" s="114"/>
      <c r="F34" s="114"/>
      <c r="G34" s="18" t="s">
        <v>23</v>
      </c>
      <c r="H34" s="126"/>
      <c r="I34" s="126"/>
      <c r="J34" s="19" t="s">
        <v>19</v>
      </c>
      <c r="K34" s="114"/>
      <c r="L34" s="114"/>
      <c r="M34" s="18" t="s">
        <v>23</v>
      </c>
      <c r="N34" s="126"/>
      <c r="O34" s="126"/>
      <c r="P34" s="123"/>
      <c r="Q34" s="124"/>
      <c r="R34" s="124"/>
      <c r="S34" s="124"/>
      <c r="T34" s="125"/>
      <c r="U34" s="116"/>
      <c r="V34" s="116"/>
      <c r="W34" s="116"/>
      <c r="X34" s="116"/>
      <c r="Y34" s="116"/>
      <c r="Z34" s="116"/>
      <c r="AA34" s="116"/>
      <c r="AB34" s="116"/>
      <c r="AC34" s="116"/>
      <c r="AD34" s="116"/>
      <c r="AE34" s="117">
        <f t="shared" si="0"/>
        <v>0</v>
      </c>
      <c r="AF34" s="117"/>
      <c r="AG34" s="117"/>
      <c r="AH34" s="117">
        <f t="shared" si="1"/>
        <v>0</v>
      </c>
      <c r="AI34" s="117"/>
      <c r="AJ34" s="117"/>
      <c r="AK34" s="118">
        <f t="shared" si="2"/>
        <v>0</v>
      </c>
      <c r="AL34" s="118"/>
      <c r="AM34" s="118"/>
      <c r="AN34" s="118"/>
      <c r="AO34" s="119">
        <f t="shared" si="3"/>
        <v>0</v>
      </c>
      <c r="AP34" s="119"/>
      <c r="AQ34" s="119"/>
      <c r="AR34" s="119"/>
      <c r="AS34" s="120">
        <f t="shared" si="4"/>
        <v>0</v>
      </c>
      <c r="AT34" s="120"/>
      <c r="AU34" s="120"/>
      <c r="AV34" s="120"/>
      <c r="BI34" s="121" t="str">
        <f t="shared" si="5"/>
        <v/>
      </c>
      <c r="BJ34" s="121"/>
      <c r="BK34" s="18" t="s">
        <v>23</v>
      </c>
      <c r="BL34" s="127" t="str">
        <f t="shared" si="6"/>
        <v/>
      </c>
      <c r="BM34" s="127"/>
      <c r="BN34" s="19" t="s">
        <v>19</v>
      </c>
      <c r="BO34" s="121" t="str">
        <f t="shared" si="7"/>
        <v/>
      </c>
      <c r="BP34" s="121"/>
      <c r="BQ34" s="18" t="s">
        <v>23</v>
      </c>
      <c r="BR34" s="127" t="str">
        <f t="shared" si="8"/>
        <v/>
      </c>
      <c r="BS34" s="127"/>
      <c r="BV34" s="121" t="str">
        <f t="shared" si="9"/>
        <v/>
      </c>
      <c r="BW34" s="121"/>
      <c r="BX34" s="18" t="s">
        <v>23</v>
      </c>
      <c r="BY34" s="127" t="str">
        <f t="shared" si="10"/>
        <v/>
      </c>
      <c r="BZ34" s="127"/>
      <c r="CA34" s="19" t="s">
        <v>19</v>
      </c>
      <c r="CB34" s="121" t="str">
        <f t="shared" si="11"/>
        <v/>
      </c>
      <c r="CC34" s="121"/>
      <c r="CD34" s="18" t="s">
        <v>23</v>
      </c>
      <c r="CE34" s="127" t="str">
        <f t="shared" si="12"/>
        <v/>
      </c>
      <c r="CF34" s="127"/>
      <c r="CH34" s="17">
        <f t="shared" si="13"/>
        <v>0</v>
      </c>
    </row>
    <row r="35" spans="2:86" s="1" customFormat="1" ht="29.1" customHeight="1" x14ac:dyDescent="0.45">
      <c r="B35" s="113">
        <v>0</v>
      </c>
      <c r="C35" s="113"/>
      <c r="D35" s="13"/>
      <c r="E35" s="114"/>
      <c r="F35" s="114"/>
      <c r="G35" s="18" t="s">
        <v>23</v>
      </c>
      <c r="H35" s="126"/>
      <c r="I35" s="126"/>
      <c r="J35" s="19" t="s">
        <v>19</v>
      </c>
      <c r="K35" s="114"/>
      <c r="L35" s="114"/>
      <c r="M35" s="18" t="s">
        <v>23</v>
      </c>
      <c r="N35" s="126"/>
      <c r="O35" s="126"/>
      <c r="P35" s="123"/>
      <c r="Q35" s="124"/>
      <c r="R35" s="124"/>
      <c r="S35" s="124"/>
      <c r="T35" s="125"/>
      <c r="U35" s="116"/>
      <c r="V35" s="116"/>
      <c r="W35" s="116"/>
      <c r="X35" s="116"/>
      <c r="Y35" s="116"/>
      <c r="Z35" s="116"/>
      <c r="AA35" s="116"/>
      <c r="AB35" s="116"/>
      <c r="AC35" s="116"/>
      <c r="AD35" s="116"/>
      <c r="AE35" s="117">
        <f t="shared" si="0"/>
        <v>0</v>
      </c>
      <c r="AF35" s="117"/>
      <c r="AG35" s="117"/>
      <c r="AH35" s="117">
        <f t="shared" si="1"/>
        <v>0</v>
      </c>
      <c r="AI35" s="117"/>
      <c r="AJ35" s="117"/>
      <c r="AK35" s="118">
        <f t="shared" si="2"/>
        <v>0</v>
      </c>
      <c r="AL35" s="118"/>
      <c r="AM35" s="118"/>
      <c r="AN35" s="118"/>
      <c r="AO35" s="119">
        <f t="shared" si="3"/>
        <v>0</v>
      </c>
      <c r="AP35" s="119"/>
      <c r="AQ35" s="119"/>
      <c r="AR35" s="119"/>
      <c r="AS35" s="120">
        <f t="shared" si="4"/>
        <v>0</v>
      </c>
      <c r="AT35" s="120"/>
      <c r="AU35" s="120"/>
      <c r="AV35" s="120"/>
      <c r="BI35" s="121" t="str">
        <f t="shared" si="5"/>
        <v/>
      </c>
      <c r="BJ35" s="121"/>
      <c r="BK35" s="18" t="s">
        <v>23</v>
      </c>
      <c r="BL35" s="127" t="str">
        <f t="shared" si="6"/>
        <v/>
      </c>
      <c r="BM35" s="127"/>
      <c r="BN35" s="19" t="s">
        <v>19</v>
      </c>
      <c r="BO35" s="121" t="str">
        <f t="shared" si="7"/>
        <v/>
      </c>
      <c r="BP35" s="121"/>
      <c r="BQ35" s="18" t="s">
        <v>23</v>
      </c>
      <c r="BR35" s="127" t="str">
        <f t="shared" si="8"/>
        <v/>
      </c>
      <c r="BS35" s="127"/>
      <c r="BV35" s="121" t="str">
        <f t="shared" si="9"/>
        <v/>
      </c>
      <c r="BW35" s="121"/>
      <c r="BX35" s="18" t="s">
        <v>23</v>
      </c>
      <c r="BY35" s="127" t="str">
        <f t="shared" si="10"/>
        <v/>
      </c>
      <c r="BZ35" s="127"/>
      <c r="CA35" s="19" t="s">
        <v>19</v>
      </c>
      <c r="CB35" s="121" t="str">
        <f t="shared" si="11"/>
        <v/>
      </c>
      <c r="CC35" s="121"/>
      <c r="CD35" s="18" t="s">
        <v>23</v>
      </c>
      <c r="CE35" s="127" t="str">
        <f t="shared" si="12"/>
        <v/>
      </c>
      <c r="CF35" s="127"/>
      <c r="CH35" s="17">
        <f t="shared" si="13"/>
        <v>0</v>
      </c>
    </row>
    <row r="36" spans="2:86" s="1" customFormat="1" ht="29.1" customHeight="1" x14ac:dyDescent="0.45">
      <c r="B36" s="113">
        <v>0</v>
      </c>
      <c r="C36" s="113"/>
      <c r="D36" s="13"/>
      <c r="E36" s="114"/>
      <c r="F36" s="114"/>
      <c r="G36" s="14" t="s">
        <v>23</v>
      </c>
      <c r="H36" s="115"/>
      <c r="I36" s="115"/>
      <c r="J36" s="15" t="s">
        <v>19</v>
      </c>
      <c r="K36" s="114"/>
      <c r="L36" s="114"/>
      <c r="M36" s="14" t="s">
        <v>23</v>
      </c>
      <c r="N36" s="115"/>
      <c r="O36" s="115"/>
      <c r="P36" s="123"/>
      <c r="Q36" s="124"/>
      <c r="R36" s="124"/>
      <c r="S36" s="124"/>
      <c r="T36" s="125"/>
      <c r="U36" s="116"/>
      <c r="V36" s="116"/>
      <c r="W36" s="116"/>
      <c r="X36" s="116"/>
      <c r="Y36" s="116"/>
      <c r="Z36" s="116"/>
      <c r="AA36" s="116"/>
      <c r="AB36" s="116"/>
      <c r="AC36" s="116"/>
      <c r="AD36" s="116"/>
      <c r="AE36" s="117">
        <f t="shared" si="0"/>
        <v>0</v>
      </c>
      <c r="AF36" s="117"/>
      <c r="AG36" s="117"/>
      <c r="AH36" s="117">
        <f t="shared" si="1"/>
        <v>0</v>
      </c>
      <c r="AI36" s="117"/>
      <c r="AJ36" s="117"/>
      <c r="AK36" s="118">
        <f t="shared" si="2"/>
        <v>0</v>
      </c>
      <c r="AL36" s="118"/>
      <c r="AM36" s="118"/>
      <c r="AN36" s="118"/>
      <c r="AO36" s="119">
        <f t="shared" si="3"/>
        <v>0</v>
      </c>
      <c r="AP36" s="119"/>
      <c r="AQ36" s="119"/>
      <c r="AR36" s="119"/>
      <c r="AS36" s="120">
        <f t="shared" si="4"/>
        <v>0</v>
      </c>
      <c r="AT36" s="120"/>
      <c r="AU36" s="120"/>
      <c r="AV36" s="120"/>
      <c r="BI36" s="121" t="str">
        <f t="shared" si="5"/>
        <v/>
      </c>
      <c r="BJ36" s="121"/>
      <c r="BK36" s="14" t="s">
        <v>23</v>
      </c>
      <c r="BL36" s="122" t="str">
        <f t="shared" si="6"/>
        <v/>
      </c>
      <c r="BM36" s="122"/>
      <c r="BN36" s="15" t="s">
        <v>19</v>
      </c>
      <c r="BO36" s="121" t="str">
        <f t="shared" si="7"/>
        <v/>
      </c>
      <c r="BP36" s="121"/>
      <c r="BQ36" s="14" t="s">
        <v>23</v>
      </c>
      <c r="BR36" s="122" t="str">
        <f t="shared" si="8"/>
        <v/>
      </c>
      <c r="BS36" s="122"/>
      <c r="BV36" s="121" t="str">
        <f t="shared" si="9"/>
        <v/>
      </c>
      <c r="BW36" s="121"/>
      <c r="BX36" s="14" t="s">
        <v>23</v>
      </c>
      <c r="BY36" s="122" t="str">
        <f t="shared" si="10"/>
        <v/>
      </c>
      <c r="BZ36" s="122"/>
      <c r="CA36" s="15" t="s">
        <v>19</v>
      </c>
      <c r="CB36" s="121" t="str">
        <f t="shared" si="11"/>
        <v/>
      </c>
      <c r="CC36" s="121"/>
      <c r="CD36" s="14" t="s">
        <v>23</v>
      </c>
      <c r="CE36" s="122" t="str">
        <f t="shared" si="12"/>
        <v/>
      </c>
      <c r="CF36" s="122"/>
      <c r="CH36" s="17">
        <f t="shared" si="13"/>
        <v>0</v>
      </c>
    </row>
    <row r="37" spans="2:86" s="1" customFormat="1" ht="29.1" customHeight="1" x14ac:dyDescent="0.45">
      <c r="B37" s="113">
        <v>0</v>
      </c>
      <c r="C37" s="113"/>
      <c r="D37" s="13"/>
      <c r="E37" s="114"/>
      <c r="F37" s="114"/>
      <c r="G37" s="18" t="s">
        <v>23</v>
      </c>
      <c r="H37" s="126"/>
      <c r="I37" s="126"/>
      <c r="J37" s="19" t="s">
        <v>19</v>
      </c>
      <c r="K37" s="114"/>
      <c r="L37" s="114"/>
      <c r="M37" s="18" t="s">
        <v>23</v>
      </c>
      <c r="N37" s="126"/>
      <c r="O37" s="126"/>
      <c r="P37" s="123"/>
      <c r="Q37" s="124"/>
      <c r="R37" s="124"/>
      <c r="S37" s="124"/>
      <c r="T37" s="125"/>
      <c r="U37" s="116"/>
      <c r="V37" s="116"/>
      <c r="W37" s="116"/>
      <c r="X37" s="116"/>
      <c r="Y37" s="116"/>
      <c r="Z37" s="116"/>
      <c r="AA37" s="116"/>
      <c r="AB37" s="116"/>
      <c r="AC37" s="116"/>
      <c r="AD37" s="116"/>
      <c r="AE37" s="117">
        <f t="shared" si="0"/>
        <v>0</v>
      </c>
      <c r="AF37" s="117"/>
      <c r="AG37" s="117"/>
      <c r="AH37" s="117">
        <f t="shared" si="1"/>
        <v>0</v>
      </c>
      <c r="AI37" s="117"/>
      <c r="AJ37" s="117"/>
      <c r="AK37" s="118">
        <f t="shared" si="2"/>
        <v>0</v>
      </c>
      <c r="AL37" s="118"/>
      <c r="AM37" s="118"/>
      <c r="AN37" s="118"/>
      <c r="AO37" s="119">
        <f t="shared" si="3"/>
        <v>0</v>
      </c>
      <c r="AP37" s="119"/>
      <c r="AQ37" s="119"/>
      <c r="AR37" s="119"/>
      <c r="AS37" s="120">
        <f t="shared" si="4"/>
        <v>0</v>
      </c>
      <c r="AT37" s="120"/>
      <c r="AU37" s="120"/>
      <c r="AV37" s="120"/>
      <c r="BI37" s="121" t="str">
        <f t="shared" si="5"/>
        <v/>
      </c>
      <c r="BJ37" s="121"/>
      <c r="BK37" s="18" t="s">
        <v>23</v>
      </c>
      <c r="BL37" s="127" t="str">
        <f t="shared" si="6"/>
        <v/>
      </c>
      <c r="BM37" s="127"/>
      <c r="BN37" s="19" t="s">
        <v>19</v>
      </c>
      <c r="BO37" s="121" t="str">
        <f t="shared" si="7"/>
        <v/>
      </c>
      <c r="BP37" s="121"/>
      <c r="BQ37" s="18" t="s">
        <v>23</v>
      </c>
      <c r="BR37" s="127" t="str">
        <f t="shared" si="8"/>
        <v/>
      </c>
      <c r="BS37" s="127"/>
      <c r="BV37" s="121" t="str">
        <f t="shared" si="9"/>
        <v/>
      </c>
      <c r="BW37" s="121"/>
      <c r="BX37" s="18" t="s">
        <v>23</v>
      </c>
      <c r="BY37" s="127" t="str">
        <f t="shared" si="10"/>
        <v/>
      </c>
      <c r="BZ37" s="127"/>
      <c r="CA37" s="19" t="s">
        <v>19</v>
      </c>
      <c r="CB37" s="121" t="str">
        <f t="shared" si="11"/>
        <v/>
      </c>
      <c r="CC37" s="121"/>
      <c r="CD37" s="18" t="s">
        <v>23</v>
      </c>
      <c r="CE37" s="127" t="str">
        <f t="shared" si="12"/>
        <v/>
      </c>
      <c r="CF37" s="127"/>
      <c r="CH37" s="17">
        <f t="shared" si="13"/>
        <v>0</v>
      </c>
    </row>
    <row r="38" spans="2:86" s="1" customFormat="1" ht="29.1" customHeight="1" x14ac:dyDescent="0.45">
      <c r="B38" s="113">
        <v>0</v>
      </c>
      <c r="C38" s="113"/>
      <c r="D38" s="96"/>
      <c r="E38" s="114"/>
      <c r="F38" s="114"/>
      <c r="G38" s="20" t="s">
        <v>23</v>
      </c>
      <c r="H38" s="126"/>
      <c r="I38" s="126"/>
      <c r="J38" s="21" t="s">
        <v>19</v>
      </c>
      <c r="K38" s="114"/>
      <c r="L38" s="114"/>
      <c r="M38" s="20" t="s">
        <v>23</v>
      </c>
      <c r="N38" s="126"/>
      <c r="O38" s="126"/>
      <c r="P38" s="123"/>
      <c r="Q38" s="124"/>
      <c r="R38" s="124"/>
      <c r="S38" s="124"/>
      <c r="T38" s="125"/>
      <c r="U38" s="116"/>
      <c r="V38" s="116"/>
      <c r="W38" s="116"/>
      <c r="X38" s="116"/>
      <c r="Y38" s="116"/>
      <c r="Z38" s="116"/>
      <c r="AA38" s="116"/>
      <c r="AB38" s="116"/>
      <c r="AC38" s="116"/>
      <c r="AD38" s="116"/>
      <c r="AE38" s="117">
        <f t="shared" si="0"/>
        <v>0</v>
      </c>
      <c r="AF38" s="117"/>
      <c r="AG38" s="117"/>
      <c r="AH38" s="117">
        <f t="shared" si="1"/>
        <v>0</v>
      </c>
      <c r="AI38" s="117"/>
      <c r="AJ38" s="117"/>
      <c r="AK38" s="118">
        <f t="shared" si="2"/>
        <v>0</v>
      </c>
      <c r="AL38" s="118"/>
      <c r="AM38" s="118"/>
      <c r="AN38" s="118"/>
      <c r="AO38" s="119">
        <f t="shared" si="3"/>
        <v>0</v>
      </c>
      <c r="AP38" s="119"/>
      <c r="AQ38" s="119"/>
      <c r="AR38" s="119"/>
      <c r="AS38" s="120">
        <f t="shared" si="4"/>
        <v>0</v>
      </c>
      <c r="AT38" s="120"/>
      <c r="AU38" s="120"/>
      <c r="AV38" s="120"/>
      <c r="BI38" s="121" t="str">
        <f t="shared" si="5"/>
        <v/>
      </c>
      <c r="BJ38" s="121"/>
      <c r="BK38" s="20" t="s">
        <v>23</v>
      </c>
      <c r="BL38" s="127" t="str">
        <f t="shared" si="6"/>
        <v/>
      </c>
      <c r="BM38" s="127"/>
      <c r="BN38" s="19" t="s">
        <v>19</v>
      </c>
      <c r="BO38" s="121" t="str">
        <f t="shared" si="7"/>
        <v/>
      </c>
      <c r="BP38" s="121"/>
      <c r="BQ38" s="20" t="s">
        <v>23</v>
      </c>
      <c r="BR38" s="127" t="str">
        <f t="shared" si="8"/>
        <v/>
      </c>
      <c r="BS38" s="127"/>
      <c r="BV38" s="121" t="str">
        <f t="shared" si="9"/>
        <v/>
      </c>
      <c r="BW38" s="121"/>
      <c r="BX38" s="20" t="s">
        <v>23</v>
      </c>
      <c r="BY38" s="127" t="str">
        <f t="shared" si="10"/>
        <v/>
      </c>
      <c r="BZ38" s="127"/>
      <c r="CA38" s="21" t="s">
        <v>19</v>
      </c>
      <c r="CB38" s="121" t="str">
        <f t="shared" si="11"/>
        <v/>
      </c>
      <c r="CC38" s="121"/>
      <c r="CD38" s="20" t="s">
        <v>23</v>
      </c>
      <c r="CE38" s="127" t="str">
        <f t="shared" si="12"/>
        <v/>
      </c>
      <c r="CF38" s="127"/>
      <c r="CH38" s="17">
        <f t="shared" si="13"/>
        <v>0</v>
      </c>
    </row>
    <row r="39" spans="2:86" s="1" customFormat="1" ht="29.1" customHeight="1" x14ac:dyDescent="0.45">
      <c r="AC39" s="131" t="s">
        <v>24</v>
      </c>
      <c r="AD39" s="131"/>
      <c r="AE39" s="132">
        <f>SUM(AE19:AG38)</f>
        <v>0</v>
      </c>
      <c r="AF39" s="132"/>
      <c r="AG39" s="132"/>
      <c r="AH39" s="133">
        <f>SUM(AH19:AJ38)</f>
        <v>0</v>
      </c>
      <c r="AI39" s="133"/>
      <c r="AJ39" s="133"/>
      <c r="AK39" s="134">
        <f>SUM(AK19:AN38)</f>
        <v>0</v>
      </c>
      <c r="AL39" s="134"/>
      <c r="AM39" s="134"/>
      <c r="AN39" s="134"/>
      <c r="AO39" s="135"/>
      <c r="AP39" s="135"/>
      <c r="AQ39" s="135"/>
      <c r="AR39" s="135"/>
      <c r="AS39" s="136">
        <f>SUM(AS19:AV38)</f>
        <v>0</v>
      </c>
      <c r="AT39" s="136"/>
      <c r="AU39" s="136"/>
      <c r="AV39" s="136"/>
    </row>
    <row r="40" spans="2:86" s="1" customFormat="1" x14ac:dyDescent="0.45">
      <c r="AF40" s="22"/>
      <c r="AG40" s="22"/>
      <c r="AH40" s="23"/>
      <c r="AI40" s="23"/>
      <c r="AJ40" s="23"/>
      <c r="AK40" s="24"/>
      <c r="AL40" s="24"/>
      <c r="AM40" s="24"/>
      <c r="AN40" s="25"/>
      <c r="AO40" s="25"/>
      <c r="AP40" s="25"/>
      <c r="AQ40" s="25"/>
      <c r="AR40" s="25"/>
      <c r="AS40" s="25"/>
      <c r="AT40" s="25"/>
      <c r="AU40" s="25"/>
      <c r="AV40" s="25"/>
      <c r="AW40" s="25"/>
      <c r="AX40" s="25"/>
      <c r="AY40" s="25"/>
    </row>
    <row r="41" spans="2:86" s="1" customFormat="1" x14ac:dyDescent="0.45">
      <c r="BH41" s="22"/>
    </row>
    <row r="42" spans="2:86" s="1" customFormat="1" ht="35.1" customHeight="1" x14ac:dyDescent="0.45">
      <c r="B42" s="137" t="s">
        <v>25</v>
      </c>
      <c r="C42" s="137"/>
      <c r="D42" s="137"/>
      <c r="E42" s="138">
        <f>AE39</f>
        <v>0</v>
      </c>
      <c r="F42" s="138"/>
      <c r="G42" s="138"/>
      <c r="H42" s="138"/>
      <c r="I42" s="138"/>
      <c r="J42" s="139" t="s">
        <v>26</v>
      </c>
      <c r="K42" s="139"/>
      <c r="L42" s="139"/>
      <c r="M42" s="139"/>
      <c r="N42" s="139"/>
      <c r="Q42" s="140" t="s">
        <v>27</v>
      </c>
      <c r="R42" s="140"/>
      <c r="S42" s="140"/>
      <c r="T42" s="140"/>
      <c r="U42" s="141" t="s">
        <v>28</v>
      </c>
      <c r="V42" s="141"/>
      <c r="W42" s="141"/>
      <c r="X42" s="141"/>
      <c r="Y42" s="141"/>
      <c r="Z42" s="142" t="s">
        <v>29</v>
      </c>
      <c r="AA42" s="142"/>
      <c r="AB42" s="142"/>
      <c r="AC42" s="142"/>
      <c r="AD42" s="142"/>
      <c r="AG42" s="143" t="s">
        <v>30</v>
      </c>
      <c r="AH42" s="143"/>
      <c r="AI42" s="143"/>
      <c r="AJ42" s="143"/>
      <c r="AK42" s="143"/>
      <c r="AL42" s="143"/>
      <c r="AM42" s="143"/>
      <c r="AN42" s="143"/>
      <c r="AO42" s="144" t="s">
        <v>31</v>
      </c>
      <c r="AP42" s="144"/>
      <c r="AQ42" s="144"/>
      <c r="AR42" s="144"/>
      <c r="AS42" s="144"/>
      <c r="AT42" s="144"/>
      <c r="BI42" s="2"/>
    </row>
    <row r="43" spans="2:86" s="1" customFormat="1" ht="35.1" customHeight="1" x14ac:dyDescent="0.45">
      <c r="B43" s="137"/>
      <c r="C43" s="137"/>
      <c r="D43" s="137"/>
      <c r="E43" s="138"/>
      <c r="F43" s="138"/>
      <c r="G43" s="138"/>
      <c r="H43" s="138"/>
      <c r="I43" s="138"/>
      <c r="J43" s="145">
        <f>AS39</f>
        <v>0</v>
      </c>
      <c r="K43" s="145"/>
      <c r="L43" s="145"/>
      <c r="M43" s="145"/>
      <c r="N43" s="145"/>
      <c r="O43" s="26"/>
      <c r="Q43" s="146" t="e">
        <f>ROUNDDOWN(AS39/(AE39+AH39),0)</f>
        <v>#DIV/0!</v>
      </c>
      <c r="R43" s="146"/>
      <c r="S43" s="146"/>
      <c r="T43" s="146"/>
      <c r="U43" s="147">
        <f>(AE39-INT(AE39))+(AH39-INT(AH39))</f>
        <v>0</v>
      </c>
      <c r="V43" s="147"/>
      <c r="W43" s="147"/>
      <c r="X43" s="147"/>
      <c r="Y43" s="147"/>
      <c r="Z43" s="148" t="e">
        <f>ROUNDDOWN(Q43*U43,0)</f>
        <v>#DIV/0!</v>
      </c>
      <c r="AA43" s="148"/>
      <c r="AB43" s="148"/>
      <c r="AC43" s="148"/>
      <c r="AD43" s="148"/>
      <c r="AG43" s="149">
        <f>ROUNDDOWN(E42,0)</f>
        <v>0</v>
      </c>
      <c r="AH43" s="149"/>
      <c r="AI43" s="149"/>
      <c r="AJ43" s="149"/>
      <c r="AK43" s="149"/>
      <c r="AL43" s="149"/>
      <c r="AM43" s="149"/>
      <c r="AN43" s="149"/>
      <c r="AO43" s="150" t="e">
        <f>J43-Z43</f>
        <v>#DIV/0!</v>
      </c>
      <c r="AP43" s="150"/>
      <c r="AQ43" s="150"/>
      <c r="AR43" s="150"/>
      <c r="AS43" s="150"/>
      <c r="AT43" s="150"/>
      <c r="BF43" s="27"/>
      <c r="BI43" s="2"/>
    </row>
    <row r="44" spans="2:86" s="1" customFormat="1" ht="35.1" customHeight="1" x14ac:dyDescent="0.45">
      <c r="B44" s="151" t="s">
        <v>32</v>
      </c>
      <c r="C44" s="151"/>
      <c r="D44" s="151"/>
      <c r="E44" s="152">
        <f>AH39</f>
        <v>0</v>
      </c>
      <c r="F44" s="152"/>
      <c r="G44" s="152"/>
      <c r="H44" s="152"/>
      <c r="I44" s="152"/>
      <c r="J44" s="145"/>
      <c r="K44" s="145"/>
      <c r="L44" s="145"/>
      <c r="M44" s="145"/>
      <c r="N44" s="145"/>
      <c r="O44" s="26"/>
      <c r="P44" s="28"/>
      <c r="Q44" s="146"/>
      <c r="R44" s="146"/>
      <c r="S44" s="146"/>
      <c r="T44" s="146"/>
      <c r="U44" s="147"/>
      <c r="V44" s="147"/>
      <c r="W44" s="147"/>
      <c r="X44" s="147"/>
      <c r="Y44" s="147"/>
      <c r="Z44" s="148"/>
      <c r="AA44" s="148"/>
      <c r="AB44" s="148"/>
      <c r="AC44" s="148"/>
      <c r="AD44" s="148"/>
      <c r="AE44" s="26"/>
      <c r="AF44" s="28"/>
      <c r="AG44" s="153" t="s">
        <v>33</v>
      </c>
      <c r="AH44" s="153"/>
      <c r="AI44" s="153"/>
      <c r="AJ44" s="153"/>
      <c r="AK44" s="153"/>
      <c r="AL44" s="153"/>
      <c r="AM44" s="153"/>
      <c r="AN44" s="153"/>
      <c r="AO44" s="150"/>
      <c r="AP44" s="150"/>
      <c r="AQ44" s="150"/>
      <c r="AR44" s="150"/>
      <c r="AS44" s="150"/>
      <c r="AT44" s="150"/>
      <c r="BI44" s="2"/>
    </row>
    <row r="45" spans="2:86" s="1" customFormat="1" ht="35.1" customHeight="1" x14ac:dyDescent="0.45">
      <c r="B45" s="151"/>
      <c r="C45" s="151"/>
      <c r="D45" s="151"/>
      <c r="E45" s="152"/>
      <c r="F45" s="152"/>
      <c r="G45" s="152"/>
      <c r="H45" s="152"/>
      <c r="I45" s="152"/>
      <c r="J45" s="145"/>
      <c r="K45" s="145"/>
      <c r="L45" s="145"/>
      <c r="M45" s="145"/>
      <c r="N45" s="145"/>
      <c r="O45" s="26"/>
      <c r="P45" s="28"/>
      <c r="Q45" s="146"/>
      <c r="R45" s="146"/>
      <c r="S45" s="146"/>
      <c r="T45" s="146"/>
      <c r="U45" s="147"/>
      <c r="V45" s="147"/>
      <c r="W45" s="147"/>
      <c r="X45" s="147"/>
      <c r="Y45" s="147"/>
      <c r="Z45" s="148"/>
      <c r="AA45" s="148"/>
      <c r="AB45" s="148"/>
      <c r="AC45" s="148"/>
      <c r="AD45" s="148"/>
      <c r="AE45" s="26"/>
      <c r="AF45" s="28"/>
      <c r="AG45" s="149">
        <f>ROUNDDOWN(E44,0)</f>
        <v>0</v>
      </c>
      <c r="AH45" s="149"/>
      <c r="AI45" s="149"/>
      <c r="AJ45" s="149"/>
      <c r="AK45" s="149"/>
      <c r="AL45" s="149"/>
      <c r="AM45" s="149"/>
      <c r="AN45" s="149"/>
      <c r="AO45" s="150"/>
      <c r="AP45" s="150"/>
      <c r="AQ45" s="150"/>
      <c r="AR45" s="150"/>
      <c r="AS45" s="150"/>
      <c r="AT45" s="150"/>
    </row>
    <row r="46" spans="2:86" s="1" customFormat="1" ht="35.1" customHeight="1" x14ac:dyDescent="0.25">
      <c r="B46" s="154" t="s">
        <v>34</v>
      </c>
      <c r="C46" s="154"/>
      <c r="D46" s="154"/>
      <c r="E46" s="128">
        <f>SUM(E42:I45)</f>
        <v>0</v>
      </c>
      <c r="F46" s="128"/>
      <c r="G46" s="128"/>
      <c r="H46" s="128"/>
      <c r="I46" s="128"/>
      <c r="J46" s="145"/>
      <c r="K46" s="145"/>
      <c r="L46" s="145"/>
      <c r="M46" s="145"/>
      <c r="N46" s="145"/>
      <c r="O46" s="26"/>
      <c r="P46" s="28"/>
      <c r="Q46" s="146"/>
      <c r="R46" s="146"/>
      <c r="S46" s="146"/>
      <c r="T46" s="146"/>
      <c r="U46" s="147"/>
      <c r="V46" s="147"/>
      <c r="W46" s="147"/>
      <c r="X46" s="147"/>
      <c r="Y46" s="147"/>
      <c r="Z46" s="148"/>
      <c r="AA46" s="148"/>
      <c r="AB46" s="148"/>
      <c r="AC46" s="148"/>
      <c r="AD46" s="148"/>
      <c r="AE46" s="26"/>
      <c r="AF46" s="26"/>
      <c r="AG46" s="129" t="s">
        <v>35</v>
      </c>
      <c r="AH46" s="129"/>
      <c r="AI46" s="129"/>
      <c r="AJ46" s="129"/>
      <c r="AK46" s="129"/>
      <c r="AL46" s="129"/>
      <c r="AM46" s="129"/>
      <c r="AN46" s="129"/>
      <c r="AO46" s="150"/>
      <c r="AP46" s="150"/>
      <c r="AQ46" s="150"/>
      <c r="AR46" s="150"/>
      <c r="AS46" s="150"/>
      <c r="AT46" s="150"/>
      <c r="AU46" s="26"/>
      <c r="AY46" s="29"/>
      <c r="AZ46" s="30"/>
      <c r="BA46" s="30"/>
    </row>
    <row r="47" spans="2:86" s="1" customFormat="1" ht="35.1" customHeight="1" x14ac:dyDescent="0.45">
      <c r="B47" s="154"/>
      <c r="C47" s="154"/>
      <c r="D47" s="154"/>
      <c r="E47" s="128"/>
      <c r="F47" s="128"/>
      <c r="G47" s="128"/>
      <c r="H47" s="128"/>
      <c r="I47" s="128"/>
      <c r="J47" s="145"/>
      <c r="K47" s="145"/>
      <c r="L47" s="145"/>
      <c r="M47" s="145"/>
      <c r="N47" s="145"/>
      <c r="O47" s="26"/>
      <c r="P47" s="28"/>
      <c r="Q47" s="146"/>
      <c r="R47" s="146"/>
      <c r="S47" s="146"/>
      <c r="T47" s="146"/>
      <c r="U47" s="147"/>
      <c r="V47" s="147"/>
      <c r="W47" s="147"/>
      <c r="X47" s="147"/>
      <c r="Y47" s="147"/>
      <c r="Z47" s="148"/>
      <c r="AA47" s="148"/>
      <c r="AB47" s="148"/>
      <c r="AC47" s="148"/>
      <c r="AD47" s="148"/>
      <c r="AE47" s="26"/>
      <c r="AF47" s="26"/>
      <c r="AG47" s="130">
        <f>AG43+AG45</f>
        <v>0</v>
      </c>
      <c r="AH47" s="130"/>
      <c r="AI47" s="130"/>
      <c r="AJ47" s="130"/>
      <c r="AK47" s="130"/>
      <c r="AL47" s="130"/>
      <c r="AM47" s="130"/>
      <c r="AN47" s="130"/>
      <c r="AO47" s="150"/>
      <c r="AP47" s="150"/>
      <c r="AQ47" s="150"/>
      <c r="AR47" s="150"/>
      <c r="AS47" s="150"/>
      <c r="AT47" s="150"/>
    </row>
    <row r="48" spans="2:86" s="1" customFormat="1" ht="29.1" customHeight="1" x14ac:dyDescent="0.2">
      <c r="B48" s="31"/>
      <c r="C48" s="31"/>
      <c r="D48" s="31"/>
      <c r="E48" s="32"/>
      <c r="F48" s="32"/>
      <c r="G48" s="32"/>
      <c r="H48" s="32"/>
      <c r="I48" s="26"/>
      <c r="J48" s="26"/>
      <c r="K48" s="26"/>
      <c r="L48" s="26"/>
      <c r="M48" s="26"/>
      <c r="N48" s="26"/>
      <c r="O48" s="28"/>
      <c r="P48" s="33"/>
      <c r="Q48" s="33"/>
      <c r="R48" s="33"/>
      <c r="S48" s="34"/>
      <c r="T48" s="34"/>
      <c r="U48" s="34"/>
      <c r="V48" s="34"/>
      <c r="W48" s="34"/>
      <c r="X48" s="34"/>
      <c r="Y48" s="35"/>
      <c r="Z48" s="35"/>
      <c r="AA48" s="35"/>
      <c r="AB48" s="35"/>
      <c r="AC48" s="26"/>
      <c r="AD48" s="26"/>
      <c r="AE48" s="26"/>
    </row>
    <row r="49" spans="2:52" s="1" customFormat="1" ht="29.1" customHeight="1" x14ac:dyDescent="0.2">
      <c r="B49" s="31"/>
      <c r="C49" s="31"/>
      <c r="D49" s="31"/>
      <c r="E49" s="32"/>
      <c r="F49" s="32"/>
      <c r="G49" s="32"/>
      <c r="H49" s="32"/>
      <c r="I49" s="26"/>
      <c r="J49" s="26"/>
      <c r="K49" s="26"/>
      <c r="L49" s="26"/>
      <c r="M49" s="26"/>
      <c r="N49" s="26"/>
      <c r="O49" s="28"/>
      <c r="P49" s="33"/>
      <c r="Q49" s="33"/>
      <c r="R49" s="33"/>
      <c r="S49" s="34"/>
      <c r="T49" s="34"/>
      <c r="U49" s="34"/>
      <c r="V49" s="34"/>
      <c r="W49" s="34"/>
      <c r="X49" s="34"/>
      <c r="Y49" s="35"/>
      <c r="Z49" s="35"/>
      <c r="AA49" s="35"/>
      <c r="AB49" s="35"/>
      <c r="AC49" s="26"/>
      <c r="AD49" s="26"/>
      <c r="AE49" s="26"/>
    </row>
    <row r="50" spans="2:52" s="1" customFormat="1" ht="9.9" customHeight="1" x14ac:dyDescent="0.25">
      <c r="B50" s="31"/>
      <c r="C50" s="31"/>
      <c r="D50" s="31"/>
      <c r="E50" s="32"/>
      <c r="F50" s="32"/>
      <c r="G50" s="32"/>
      <c r="H50" s="32"/>
      <c r="I50" s="26"/>
      <c r="J50" s="26"/>
      <c r="K50" s="26"/>
      <c r="L50" s="26"/>
      <c r="M50" s="26"/>
      <c r="N50" s="26"/>
      <c r="O50" s="28"/>
      <c r="P50" s="33"/>
      <c r="Q50" s="33"/>
      <c r="R50" s="33"/>
      <c r="S50" s="34"/>
      <c r="T50" s="34"/>
      <c r="U50" s="34"/>
      <c r="V50" s="34"/>
      <c r="W50" s="34"/>
      <c r="X50" s="34"/>
      <c r="Y50" s="35"/>
      <c r="Z50" s="35"/>
      <c r="AA50" s="35"/>
      <c r="AB50" s="35"/>
      <c r="AC50" s="26"/>
      <c r="AD50" s="26"/>
      <c r="AE50" s="26"/>
      <c r="AF50" s="26"/>
      <c r="AG50" s="26"/>
      <c r="AH50" s="28"/>
      <c r="AI50" s="36"/>
      <c r="AJ50" s="36"/>
      <c r="AK50" s="36"/>
      <c r="AL50" s="30"/>
      <c r="AM50" s="30"/>
      <c r="AN50" s="30"/>
      <c r="AO50" s="30"/>
      <c r="AP50" s="26"/>
      <c r="AQ50" s="26"/>
      <c r="AR50" s="26"/>
      <c r="AS50" s="26"/>
      <c r="AT50" s="26"/>
      <c r="AX50" s="29"/>
      <c r="AY50" s="30"/>
      <c r="AZ50" s="30"/>
    </row>
    <row r="51" spans="2:52" s="1" customFormat="1" ht="29.1" customHeight="1" x14ac:dyDescent="0.2">
      <c r="B51" s="31"/>
      <c r="C51" s="31"/>
      <c r="D51" s="31"/>
      <c r="E51" s="32"/>
      <c r="F51" s="32"/>
      <c r="G51" s="32"/>
      <c r="H51" s="32"/>
    </row>
  </sheetData>
  <sheetProtection algorithmName="SHA-512" hashValue="S/Kq6cwUwNIhfFCx1vewer0acHeQJTL1jP8WgawdAK7JR/NLiMkeBgEE29nI18ZNQW6bvFZgr9gvMIzI56eF6g==" saltValue="pykJPixSEmvfsubq5xAWHQ==" spinCount="100000" sheet="1" objects="1" scenarios="1" selectLockedCells="1"/>
  <mergeCells count="475">
    <mergeCell ref="AE39:AG39"/>
    <mergeCell ref="AH39:AJ39"/>
    <mergeCell ref="AK39:AN39"/>
    <mergeCell ref="AO39:AR39"/>
    <mergeCell ref="AS39:AV39"/>
    <mergeCell ref="B42:D43"/>
    <mergeCell ref="E42:I43"/>
    <mergeCell ref="J42:N42"/>
    <mergeCell ref="Q42:T42"/>
    <mergeCell ref="U42:Y42"/>
    <mergeCell ref="Z42:AD42"/>
    <mergeCell ref="AG42:AN42"/>
    <mergeCell ref="AO42:AT42"/>
    <mergeCell ref="J43:N47"/>
    <mergeCell ref="Q43:T47"/>
    <mergeCell ref="U43:Y47"/>
    <mergeCell ref="Z43:AD47"/>
    <mergeCell ref="AG43:AN43"/>
    <mergeCell ref="AO43:AT47"/>
    <mergeCell ref="B44:D45"/>
    <mergeCell ref="E44:I45"/>
    <mergeCell ref="AG44:AN44"/>
    <mergeCell ref="AG45:AN45"/>
    <mergeCell ref="B46:D47"/>
    <mergeCell ref="E46:I47"/>
    <mergeCell ref="AG46:AN46"/>
    <mergeCell ref="AG47:AN47"/>
    <mergeCell ref="AC39:AD39"/>
    <mergeCell ref="BY37:BZ37"/>
    <mergeCell ref="CB37:CC37"/>
    <mergeCell ref="CE37:CF37"/>
    <mergeCell ref="B38:C38"/>
    <mergeCell ref="E38:F38"/>
    <mergeCell ref="H38:I38"/>
    <mergeCell ref="K38:L38"/>
    <mergeCell ref="N38:O38"/>
    <mergeCell ref="P38:T38"/>
    <mergeCell ref="U38:Y38"/>
    <mergeCell ref="Z38:AD38"/>
    <mergeCell ref="AE38:AG38"/>
    <mergeCell ref="AH38:AJ38"/>
    <mergeCell ref="AK38:AN38"/>
    <mergeCell ref="AO38:AR38"/>
    <mergeCell ref="AS38:AV38"/>
    <mergeCell ref="BI38:BJ38"/>
    <mergeCell ref="BL38:BM38"/>
    <mergeCell ref="BO38:BP38"/>
    <mergeCell ref="BR38:BS38"/>
    <mergeCell ref="BV38:BW38"/>
    <mergeCell ref="BY38:BZ38"/>
    <mergeCell ref="CB38:CC38"/>
    <mergeCell ref="CE38:CF38"/>
    <mergeCell ref="AH37:AJ37"/>
    <mergeCell ref="AK37:AN37"/>
    <mergeCell ref="AO37:AR37"/>
    <mergeCell ref="AS37:AV37"/>
    <mergeCell ref="BI37:BJ37"/>
    <mergeCell ref="BL37:BM37"/>
    <mergeCell ref="BO37:BP37"/>
    <mergeCell ref="BR37:BS37"/>
    <mergeCell ref="BV37:BW37"/>
    <mergeCell ref="B37:C37"/>
    <mergeCell ref="E37:F37"/>
    <mergeCell ref="H37:I37"/>
    <mergeCell ref="K37:L37"/>
    <mergeCell ref="N37:O37"/>
    <mergeCell ref="P37:T37"/>
    <mergeCell ref="U37:Y37"/>
    <mergeCell ref="Z37:AD37"/>
    <mergeCell ref="AE37:AG37"/>
    <mergeCell ref="BY35:BZ35"/>
    <mergeCell ref="CB35:CC35"/>
    <mergeCell ref="CE35:CF35"/>
    <mergeCell ref="B36:C36"/>
    <mergeCell ref="E36:F36"/>
    <mergeCell ref="H36:I36"/>
    <mergeCell ref="K36:L36"/>
    <mergeCell ref="N36:O36"/>
    <mergeCell ref="P36:T36"/>
    <mergeCell ref="U36:Y36"/>
    <mergeCell ref="Z36:AD36"/>
    <mergeCell ref="AE36:AG36"/>
    <mergeCell ref="AH36:AJ36"/>
    <mergeCell ref="AK36:AN36"/>
    <mergeCell ref="AO36:AR36"/>
    <mergeCell ref="AS36:AV36"/>
    <mergeCell ref="BI36:BJ36"/>
    <mergeCell ref="BL36:BM36"/>
    <mergeCell ref="BO36:BP36"/>
    <mergeCell ref="BR36:BS36"/>
    <mergeCell ref="BV36:BW36"/>
    <mergeCell ref="BY36:BZ36"/>
    <mergeCell ref="CB36:CC36"/>
    <mergeCell ref="CE36:CF36"/>
    <mergeCell ref="AH35:AJ35"/>
    <mergeCell ref="AK35:AN35"/>
    <mergeCell ref="AO35:AR35"/>
    <mergeCell ref="AS35:AV35"/>
    <mergeCell ref="BI35:BJ35"/>
    <mergeCell ref="BL35:BM35"/>
    <mergeCell ref="BO35:BP35"/>
    <mergeCell ref="BR35:BS35"/>
    <mergeCell ref="BV35:BW35"/>
    <mergeCell ref="B35:C35"/>
    <mergeCell ref="E35:F35"/>
    <mergeCell ref="H35:I35"/>
    <mergeCell ref="K35:L35"/>
    <mergeCell ref="N35:O35"/>
    <mergeCell ref="P35:T35"/>
    <mergeCell ref="U35:Y35"/>
    <mergeCell ref="Z35:AD35"/>
    <mergeCell ref="AE35:AG35"/>
    <mergeCell ref="BY33:BZ33"/>
    <mergeCell ref="CB33:CC33"/>
    <mergeCell ref="CE33:CF33"/>
    <mergeCell ref="B34:C34"/>
    <mergeCell ref="E34:F34"/>
    <mergeCell ref="H34:I34"/>
    <mergeCell ref="K34:L34"/>
    <mergeCell ref="N34:O34"/>
    <mergeCell ref="P34:T34"/>
    <mergeCell ref="U34:Y34"/>
    <mergeCell ref="Z34:AD34"/>
    <mergeCell ref="AE34:AG34"/>
    <mergeCell ref="AH34:AJ34"/>
    <mergeCell ref="AK34:AN34"/>
    <mergeCell ref="AO34:AR34"/>
    <mergeCell ref="AS34:AV34"/>
    <mergeCell ref="BI34:BJ34"/>
    <mergeCell ref="BL34:BM34"/>
    <mergeCell ref="BO34:BP34"/>
    <mergeCell ref="BR34:BS34"/>
    <mergeCell ref="BV34:BW34"/>
    <mergeCell ref="BY34:BZ34"/>
    <mergeCell ref="CB34:CC34"/>
    <mergeCell ref="CE34:CF34"/>
    <mergeCell ref="AH33:AJ33"/>
    <mergeCell ref="AK33:AN33"/>
    <mergeCell ref="AO33:AR33"/>
    <mergeCell ref="AS33:AV33"/>
    <mergeCell ref="BI33:BJ33"/>
    <mergeCell ref="BL33:BM33"/>
    <mergeCell ref="BO33:BP33"/>
    <mergeCell ref="BR33:BS33"/>
    <mergeCell ref="BV33:BW33"/>
    <mergeCell ref="B33:C33"/>
    <mergeCell ref="E33:F33"/>
    <mergeCell ref="H33:I33"/>
    <mergeCell ref="K33:L33"/>
    <mergeCell ref="N33:O33"/>
    <mergeCell ref="P33:T33"/>
    <mergeCell ref="U33:Y33"/>
    <mergeCell ref="Z33:AD33"/>
    <mergeCell ref="AE33:AG33"/>
    <mergeCell ref="BY31:BZ31"/>
    <mergeCell ref="CB31:CC31"/>
    <mergeCell ref="CE31:CF31"/>
    <mergeCell ref="B32:C32"/>
    <mergeCell ref="E32:F32"/>
    <mergeCell ref="H32:I32"/>
    <mergeCell ref="K32:L32"/>
    <mergeCell ref="N32:O32"/>
    <mergeCell ref="P32:T32"/>
    <mergeCell ref="U32:Y32"/>
    <mergeCell ref="Z32:AD32"/>
    <mergeCell ref="AE32:AG32"/>
    <mergeCell ref="AH32:AJ32"/>
    <mergeCell ref="AK32:AN32"/>
    <mergeCell ref="AO32:AR32"/>
    <mergeCell ref="AS32:AV32"/>
    <mergeCell ref="BI32:BJ32"/>
    <mergeCell ref="BL32:BM32"/>
    <mergeCell ref="BO32:BP32"/>
    <mergeCell ref="BR32:BS32"/>
    <mergeCell ref="BV32:BW32"/>
    <mergeCell ref="BY32:BZ32"/>
    <mergeCell ref="CB32:CC32"/>
    <mergeCell ref="CE32:CF32"/>
    <mergeCell ref="AH31:AJ31"/>
    <mergeCell ref="AK31:AN31"/>
    <mergeCell ref="AO31:AR31"/>
    <mergeCell ref="AS31:AV31"/>
    <mergeCell ref="BI31:BJ31"/>
    <mergeCell ref="BL31:BM31"/>
    <mergeCell ref="BO31:BP31"/>
    <mergeCell ref="BR31:BS31"/>
    <mergeCell ref="BV31:BW31"/>
    <mergeCell ref="B31:C31"/>
    <mergeCell ref="E31:F31"/>
    <mergeCell ref="H31:I31"/>
    <mergeCell ref="K31:L31"/>
    <mergeCell ref="N31:O31"/>
    <mergeCell ref="P31:T31"/>
    <mergeCell ref="U31:Y31"/>
    <mergeCell ref="Z31:AD31"/>
    <mergeCell ref="AE31:AG31"/>
    <mergeCell ref="BY29:BZ29"/>
    <mergeCell ref="CB29:CC29"/>
    <mergeCell ref="CE29:CF29"/>
    <mergeCell ref="B30:C30"/>
    <mergeCell ref="E30:F30"/>
    <mergeCell ref="H30:I30"/>
    <mergeCell ref="K30:L30"/>
    <mergeCell ref="N30:O30"/>
    <mergeCell ref="P30:T30"/>
    <mergeCell ref="U30:Y30"/>
    <mergeCell ref="Z30:AD30"/>
    <mergeCell ref="AE30:AG30"/>
    <mergeCell ref="AH30:AJ30"/>
    <mergeCell ref="AK30:AN30"/>
    <mergeCell ref="AO30:AR30"/>
    <mergeCell ref="AS30:AV30"/>
    <mergeCell ref="BI30:BJ30"/>
    <mergeCell ref="BL30:BM30"/>
    <mergeCell ref="BO30:BP30"/>
    <mergeCell ref="BR30:BS30"/>
    <mergeCell ref="BV30:BW30"/>
    <mergeCell ref="BY30:BZ30"/>
    <mergeCell ref="CB30:CC30"/>
    <mergeCell ref="CE30:CF30"/>
    <mergeCell ref="AH29:AJ29"/>
    <mergeCell ref="AK29:AN29"/>
    <mergeCell ref="AO29:AR29"/>
    <mergeCell ref="AS29:AV29"/>
    <mergeCell ref="BI29:BJ29"/>
    <mergeCell ref="BL29:BM29"/>
    <mergeCell ref="BO29:BP29"/>
    <mergeCell ref="BR29:BS29"/>
    <mergeCell ref="BV29:BW29"/>
    <mergeCell ref="B29:C29"/>
    <mergeCell ref="E29:F29"/>
    <mergeCell ref="H29:I29"/>
    <mergeCell ref="K29:L29"/>
    <mergeCell ref="N29:O29"/>
    <mergeCell ref="P29:T29"/>
    <mergeCell ref="U29:Y29"/>
    <mergeCell ref="Z29:AD29"/>
    <mergeCell ref="AE29:AG29"/>
    <mergeCell ref="BY27:BZ27"/>
    <mergeCell ref="CB27:CC27"/>
    <mergeCell ref="CE27:CF27"/>
    <mergeCell ref="B28:C28"/>
    <mergeCell ref="E28:F28"/>
    <mergeCell ref="H28:I28"/>
    <mergeCell ref="K28:L28"/>
    <mergeCell ref="N28:O28"/>
    <mergeCell ref="P28:T28"/>
    <mergeCell ref="U28:Y28"/>
    <mergeCell ref="Z28:AD28"/>
    <mergeCell ref="AE28:AG28"/>
    <mergeCell ref="AH28:AJ28"/>
    <mergeCell ref="AK28:AN28"/>
    <mergeCell ref="AO28:AR28"/>
    <mergeCell ref="AS28:AV28"/>
    <mergeCell ref="BI28:BJ28"/>
    <mergeCell ref="BL28:BM28"/>
    <mergeCell ref="BO28:BP28"/>
    <mergeCell ref="BR28:BS28"/>
    <mergeCell ref="BV28:BW28"/>
    <mergeCell ref="BY28:BZ28"/>
    <mergeCell ref="CB28:CC28"/>
    <mergeCell ref="CE28:CF28"/>
    <mergeCell ref="AH27:AJ27"/>
    <mergeCell ref="AK27:AN27"/>
    <mergeCell ref="AO27:AR27"/>
    <mergeCell ref="AS27:AV27"/>
    <mergeCell ref="BI27:BJ27"/>
    <mergeCell ref="BL27:BM27"/>
    <mergeCell ref="BO27:BP27"/>
    <mergeCell ref="BR27:BS27"/>
    <mergeCell ref="BV27:BW27"/>
    <mergeCell ref="B27:C27"/>
    <mergeCell ref="E27:F27"/>
    <mergeCell ref="H27:I27"/>
    <mergeCell ref="K27:L27"/>
    <mergeCell ref="N27:O27"/>
    <mergeCell ref="P27:T27"/>
    <mergeCell ref="U27:Y27"/>
    <mergeCell ref="Z27:AD27"/>
    <mergeCell ref="AE27:AG27"/>
    <mergeCell ref="BY25:BZ25"/>
    <mergeCell ref="CB25:CC25"/>
    <mergeCell ref="CE25:CF25"/>
    <mergeCell ref="B26:C26"/>
    <mergeCell ref="E26:F26"/>
    <mergeCell ref="H26:I26"/>
    <mergeCell ref="K26:L26"/>
    <mergeCell ref="N26:O26"/>
    <mergeCell ref="P26:T26"/>
    <mergeCell ref="U26:Y26"/>
    <mergeCell ref="Z26:AD26"/>
    <mergeCell ref="AE26:AG26"/>
    <mergeCell ref="AH26:AJ26"/>
    <mergeCell ref="AK26:AN26"/>
    <mergeCell ref="AO26:AR26"/>
    <mergeCell ref="AS26:AV26"/>
    <mergeCell ref="BI26:BJ26"/>
    <mergeCell ref="BL26:BM26"/>
    <mergeCell ref="BO26:BP26"/>
    <mergeCell ref="BR26:BS26"/>
    <mergeCell ref="BV26:BW26"/>
    <mergeCell ref="BY26:BZ26"/>
    <mergeCell ref="CB26:CC26"/>
    <mergeCell ref="CE26:CF26"/>
    <mergeCell ref="AH25:AJ25"/>
    <mergeCell ref="AK25:AN25"/>
    <mergeCell ref="AO25:AR25"/>
    <mergeCell ref="AS25:AV25"/>
    <mergeCell ref="BI25:BJ25"/>
    <mergeCell ref="BL25:BM25"/>
    <mergeCell ref="BO25:BP25"/>
    <mergeCell ref="BR25:BS25"/>
    <mergeCell ref="BV25:BW25"/>
    <mergeCell ref="B25:C25"/>
    <mergeCell ref="E25:F25"/>
    <mergeCell ref="H25:I25"/>
    <mergeCell ref="K25:L25"/>
    <mergeCell ref="N25:O25"/>
    <mergeCell ref="P25:T25"/>
    <mergeCell ref="U25:Y25"/>
    <mergeCell ref="Z25:AD25"/>
    <mergeCell ref="AE25:AG25"/>
    <mergeCell ref="BY23:BZ23"/>
    <mergeCell ref="CB23:CC23"/>
    <mergeCell ref="CE23:CF23"/>
    <mergeCell ref="B24:C24"/>
    <mergeCell ref="E24:F24"/>
    <mergeCell ref="H24:I24"/>
    <mergeCell ref="K24:L24"/>
    <mergeCell ref="N24:O24"/>
    <mergeCell ref="P24:T24"/>
    <mergeCell ref="U24:Y24"/>
    <mergeCell ref="Z24:AD24"/>
    <mergeCell ref="AE24:AG24"/>
    <mergeCell ref="AH24:AJ24"/>
    <mergeCell ref="AK24:AN24"/>
    <mergeCell ref="AO24:AR24"/>
    <mergeCell ref="AS24:AV24"/>
    <mergeCell ref="BI24:BJ24"/>
    <mergeCell ref="BL24:BM24"/>
    <mergeCell ref="BO24:BP24"/>
    <mergeCell ref="BR24:BS24"/>
    <mergeCell ref="BV24:BW24"/>
    <mergeCell ref="BY24:BZ24"/>
    <mergeCell ref="CB24:CC24"/>
    <mergeCell ref="CE24:CF24"/>
    <mergeCell ref="AH23:AJ23"/>
    <mergeCell ref="AK23:AN23"/>
    <mergeCell ref="AO23:AR23"/>
    <mergeCell ref="AS23:AV23"/>
    <mergeCell ref="BI23:BJ23"/>
    <mergeCell ref="BL23:BM23"/>
    <mergeCell ref="BO23:BP23"/>
    <mergeCell ref="BR23:BS23"/>
    <mergeCell ref="BV23:BW23"/>
    <mergeCell ref="B23:C23"/>
    <mergeCell ref="E23:F23"/>
    <mergeCell ref="H23:I23"/>
    <mergeCell ref="K23:L23"/>
    <mergeCell ref="N23:O23"/>
    <mergeCell ref="P23:T23"/>
    <mergeCell ref="U23:Y23"/>
    <mergeCell ref="Z23:AD23"/>
    <mergeCell ref="AE23:AG23"/>
    <mergeCell ref="BY21:BZ21"/>
    <mergeCell ref="CB21:CC21"/>
    <mergeCell ref="CE21:CF21"/>
    <mergeCell ref="B22:C22"/>
    <mergeCell ref="E22:F22"/>
    <mergeCell ref="H22:I22"/>
    <mergeCell ref="K22:L22"/>
    <mergeCell ref="N22:O22"/>
    <mergeCell ref="P22:T22"/>
    <mergeCell ref="U22:Y22"/>
    <mergeCell ref="Z22:AD22"/>
    <mergeCell ref="AE22:AG22"/>
    <mergeCell ref="AH22:AJ22"/>
    <mergeCell ref="AK22:AN22"/>
    <mergeCell ref="AO22:AR22"/>
    <mergeCell ref="AS22:AV22"/>
    <mergeCell ref="BI22:BJ22"/>
    <mergeCell ref="BL22:BM22"/>
    <mergeCell ref="BO22:BP22"/>
    <mergeCell ref="BR22:BS22"/>
    <mergeCell ref="BV22:BW22"/>
    <mergeCell ref="BY22:BZ22"/>
    <mergeCell ref="CB22:CC22"/>
    <mergeCell ref="CE22:CF22"/>
    <mergeCell ref="AH21:AJ21"/>
    <mergeCell ref="AK21:AN21"/>
    <mergeCell ref="AO21:AR21"/>
    <mergeCell ref="AS21:AV21"/>
    <mergeCell ref="BI21:BJ21"/>
    <mergeCell ref="BL21:BM21"/>
    <mergeCell ref="BO21:BP21"/>
    <mergeCell ref="BR21:BS21"/>
    <mergeCell ref="BV21:BW21"/>
    <mergeCell ref="B21:C21"/>
    <mergeCell ref="E21:F21"/>
    <mergeCell ref="H21:I21"/>
    <mergeCell ref="K21:L21"/>
    <mergeCell ref="N21:O21"/>
    <mergeCell ref="P21:T21"/>
    <mergeCell ref="U21:Y21"/>
    <mergeCell ref="Z21:AD21"/>
    <mergeCell ref="AE21:AG21"/>
    <mergeCell ref="BY19:BZ19"/>
    <mergeCell ref="CB19:CC19"/>
    <mergeCell ref="CE19:CF19"/>
    <mergeCell ref="B20:C20"/>
    <mergeCell ref="E20:F20"/>
    <mergeCell ref="H20:I20"/>
    <mergeCell ref="K20:L20"/>
    <mergeCell ref="N20:O20"/>
    <mergeCell ref="P20:T20"/>
    <mergeCell ref="U20:Y20"/>
    <mergeCell ref="Z20:AD20"/>
    <mergeCell ref="AE20:AG20"/>
    <mergeCell ref="AH20:AJ20"/>
    <mergeCell ref="AK20:AN20"/>
    <mergeCell ref="AO20:AR20"/>
    <mergeCell ref="AS20:AV20"/>
    <mergeCell ref="BI20:BJ20"/>
    <mergeCell ref="BL20:BM20"/>
    <mergeCell ref="BO20:BP20"/>
    <mergeCell ref="BR20:BS20"/>
    <mergeCell ref="BV20:BW20"/>
    <mergeCell ref="BY20:BZ20"/>
    <mergeCell ref="CB20:CC20"/>
    <mergeCell ref="CE20:CF20"/>
    <mergeCell ref="AH19:AJ19"/>
    <mergeCell ref="AK19:AN19"/>
    <mergeCell ref="AO19:AR19"/>
    <mergeCell ref="AS19:AV19"/>
    <mergeCell ref="BI19:BJ19"/>
    <mergeCell ref="BL19:BM19"/>
    <mergeCell ref="BO19:BP19"/>
    <mergeCell ref="BR19:BS19"/>
    <mergeCell ref="BV19:BW19"/>
    <mergeCell ref="B19:C19"/>
    <mergeCell ref="E19:F19"/>
    <mergeCell ref="H19:I19"/>
    <mergeCell ref="K19:L19"/>
    <mergeCell ref="N19:O19"/>
    <mergeCell ref="P19:T19"/>
    <mergeCell ref="U19:Y19"/>
    <mergeCell ref="Z19:AD19"/>
    <mergeCell ref="AE19:AG19"/>
    <mergeCell ref="BI17:BS17"/>
    <mergeCell ref="BV17:CF17"/>
    <mergeCell ref="E18:I18"/>
    <mergeCell ref="K18:O18"/>
    <mergeCell ref="AE18:AG18"/>
    <mergeCell ref="AH18:AJ18"/>
    <mergeCell ref="BI18:BM18"/>
    <mergeCell ref="BO18:BS18"/>
    <mergeCell ref="BV18:BZ18"/>
    <mergeCell ref="CB18:CF18"/>
    <mergeCell ref="B2:AN2"/>
    <mergeCell ref="B4:E4"/>
    <mergeCell ref="G4:I4"/>
    <mergeCell ref="K4:M4"/>
    <mergeCell ref="B6:E7"/>
    <mergeCell ref="F6:R7"/>
    <mergeCell ref="B9:AV15"/>
    <mergeCell ref="B17:C18"/>
    <mergeCell ref="D17:D18"/>
    <mergeCell ref="E17:O17"/>
    <mergeCell ref="P17:T18"/>
    <mergeCell ref="U17:Y18"/>
    <mergeCell ref="Z17:AD18"/>
    <mergeCell ref="AE17:AJ17"/>
    <mergeCell ref="AK17:AN18"/>
    <mergeCell ref="AO17:AR18"/>
    <mergeCell ref="AS17:AV18"/>
  </mergeCells>
  <phoneticPr fontId="56"/>
  <printOptions horizontalCentered="1" verticalCentered="1"/>
  <pageMargins left="0.23611111111111099" right="0.23611111111111099" top="0.39374999999999999" bottom="0.39374999999999999" header="0.51180555555555496" footer="0.51180555555555496"/>
  <pageSetup paperSize="9" scale="54" firstPageNumber="0"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38100</xdr:colOff>
                    <xdr:row>18</xdr:row>
                    <xdr:rowOff>0</xdr:rowOff>
                  </from>
                  <to>
                    <xdr:col>4</xdr:col>
                    <xdr:colOff>38100</xdr:colOff>
                    <xdr:row>19</xdr:row>
                    <xdr:rowOff>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3</xdr:col>
                    <xdr:colOff>38100</xdr:colOff>
                    <xdr:row>19</xdr:row>
                    <xdr:rowOff>0</xdr:rowOff>
                  </from>
                  <to>
                    <xdr:col>4</xdr:col>
                    <xdr:colOff>38100</xdr:colOff>
                    <xdr:row>20</xdr:row>
                    <xdr:rowOff>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xdr:col>
                    <xdr:colOff>38100</xdr:colOff>
                    <xdr:row>20</xdr:row>
                    <xdr:rowOff>0</xdr:rowOff>
                  </from>
                  <to>
                    <xdr:col>4</xdr:col>
                    <xdr:colOff>38100</xdr:colOff>
                    <xdr:row>21</xdr:row>
                    <xdr:rowOff>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3</xdr:col>
                    <xdr:colOff>38100</xdr:colOff>
                    <xdr:row>21</xdr:row>
                    <xdr:rowOff>0</xdr:rowOff>
                  </from>
                  <to>
                    <xdr:col>4</xdr:col>
                    <xdr:colOff>38100</xdr:colOff>
                    <xdr:row>22</xdr:row>
                    <xdr:rowOff>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3</xdr:col>
                    <xdr:colOff>38100</xdr:colOff>
                    <xdr:row>22</xdr:row>
                    <xdr:rowOff>0</xdr:rowOff>
                  </from>
                  <to>
                    <xdr:col>4</xdr:col>
                    <xdr:colOff>38100</xdr:colOff>
                    <xdr:row>23</xdr:row>
                    <xdr:rowOff>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3</xdr:col>
                    <xdr:colOff>38100</xdr:colOff>
                    <xdr:row>23</xdr:row>
                    <xdr:rowOff>0</xdr:rowOff>
                  </from>
                  <to>
                    <xdr:col>4</xdr:col>
                    <xdr:colOff>38100</xdr:colOff>
                    <xdr:row>24</xdr:row>
                    <xdr:rowOff>0</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3</xdr:col>
                    <xdr:colOff>38100</xdr:colOff>
                    <xdr:row>24</xdr:row>
                    <xdr:rowOff>0</xdr:rowOff>
                  </from>
                  <to>
                    <xdr:col>4</xdr:col>
                    <xdr:colOff>38100</xdr:colOff>
                    <xdr:row>25</xdr:row>
                    <xdr:rowOff>0</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3</xdr:col>
                    <xdr:colOff>38100</xdr:colOff>
                    <xdr:row>25</xdr:row>
                    <xdr:rowOff>0</xdr:rowOff>
                  </from>
                  <to>
                    <xdr:col>4</xdr:col>
                    <xdr:colOff>38100</xdr:colOff>
                    <xdr:row>26</xdr:row>
                    <xdr:rowOff>0</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3</xdr:col>
                    <xdr:colOff>38100</xdr:colOff>
                    <xdr:row>26</xdr:row>
                    <xdr:rowOff>0</xdr:rowOff>
                  </from>
                  <to>
                    <xdr:col>4</xdr:col>
                    <xdr:colOff>38100</xdr:colOff>
                    <xdr:row>27</xdr:row>
                    <xdr:rowOff>0</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3</xdr:col>
                    <xdr:colOff>38100</xdr:colOff>
                    <xdr:row>27</xdr:row>
                    <xdr:rowOff>0</xdr:rowOff>
                  </from>
                  <to>
                    <xdr:col>4</xdr:col>
                    <xdr:colOff>38100</xdr:colOff>
                    <xdr:row>28</xdr:row>
                    <xdr:rowOff>0</xdr:rowOff>
                  </to>
                </anchor>
              </controlPr>
            </control>
          </mc:Choice>
        </mc:AlternateContent>
        <mc:AlternateContent xmlns:mc="http://schemas.openxmlformats.org/markup-compatibility/2006">
          <mc:Choice Requires="x14">
            <control shapeId="1036" r:id="rId14" name="Check Box 12">
              <controlPr defaultSize="0" autoFill="0" autoLine="0" autoPict="0">
                <anchor moveWithCells="1">
                  <from>
                    <xdr:col>3</xdr:col>
                    <xdr:colOff>38100</xdr:colOff>
                    <xdr:row>28</xdr:row>
                    <xdr:rowOff>0</xdr:rowOff>
                  </from>
                  <to>
                    <xdr:col>4</xdr:col>
                    <xdr:colOff>38100</xdr:colOff>
                    <xdr:row>29</xdr:row>
                    <xdr:rowOff>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3</xdr:col>
                    <xdr:colOff>38100</xdr:colOff>
                    <xdr:row>29</xdr:row>
                    <xdr:rowOff>0</xdr:rowOff>
                  </from>
                  <to>
                    <xdr:col>4</xdr:col>
                    <xdr:colOff>38100</xdr:colOff>
                    <xdr:row>30</xdr:row>
                    <xdr:rowOff>0</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3</xdr:col>
                    <xdr:colOff>38100</xdr:colOff>
                    <xdr:row>30</xdr:row>
                    <xdr:rowOff>0</xdr:rowOff>
                  </from>
                  <to>
                    <xdr:col>4</xdr:col>
                    <xdr:colOff>38100</xdr:colOff>
                    <xdr:row>31</xdr:row>
                    <xdr:rowOff>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3</xdr:col>
                    <xdr:colOff>38100</xdr:colOff>
                    <xdr:row>31</xdr:row>
                    <xdr:rowOff>0</xdr:rowOff>
                  </from>
                  <to>
                    <xdr:col>4</xdr:col>
                    <xdr:colOff>38100</xdr:colOff>
                    <xdr:row>32</xdr:row>
                    <xdr:rowOff>0</xdr:rowOff>
                  </to>
                </anchor>
              </controlPr>
            </control>
          </mc:Choice>
        </mc:AlternateContent>
        <mc:AlternateContent xmlns:mc="http://schemas.openxmlformats.org/markup-compatibility/2006">
          <mc:Choice Requires="x14">
            <control shapeId="1040" r:id="rId18" name="Check Box 16">
              <controlPr defaultSize="0" autoFill="0" autoLine="0" autoPict="0">
                <anchor moveWithCells="1">
                  <from>
                    <xdr:col>3</xdr:col>
                    <xdr:colOff>38100</xdr:colOff>
                    <xdr:row>32</xdr:row>
                    <xdr:rowOff>0</xdr:rowOff>
                  </from>
                  <to>
                    <xdr:col>4</xdr:col>
                    <xdr:colOff>38100</xdr:colOff>
                    <xdr:row>33</xdr:row>
                    <xdr:rowOff>0</xdr:rowOff>
                  </to>
                </anchor>
              </controlPr>
            </control>
          </mc:Choice>
        </mc:AlternateContent>
        <mc:AlternateContent xmlns:mc="http://schemas.openxmlformats.org/markup-compatibility/2006">
          <mc:Choice Requires="x14">
            <control shapeId="1041" r:id="rId19" name="Check Box 17">
              <controlPr defaultSize="0" autoFill="0" autoLine="0" autoPict="0">
                <anchor moveWithCells="1">
                  <from>
                    <xdr:col>3</xdr:col>
                    <xdr:colOff>38100</xdr:colOff>
                    <xdr:row>33</xdr:row>
                    <xdr:rowOff>0</xdr:rowOff>
                  </from>
                  <to>
                    <xdr:col>4</xdr:col>
                    <xdr:colOff>38100</xdr:colOff>
                    <xdr:row>34</xdr:row>
                    <xdr:rowOff>0</xdr:rowOff>
                  </to>
                </anchor>
              </controlPr>
            </control>
          </mc:Choice>
        </mc:AlternateContent>
        <mc:AlternateContent xmlns:mc="http://schemas.openxmlformats.org/markup-compatibility/2006">
          <mc:Choice Requires="x14">
            <control shapeId="1042" r:id="rId20" name="Check Box 18">
              <controlPr defaultSize="0" autoFill="0" autoLine="0" autoPict="0">
                <anchor moveWithCells="1">
                  <from>
                    <xdr:col>3</xdr:col>
                    <xdr:colOff>38100</xdr:colOff>
                    <xdr:row>34</xdr:row>
                    <xdr:rowOff>0</xdr:rowOff>
                  </from>
                  <to>
                    <xdr:col>4</xdr:col>
                    <xdr:colOff>38100</xdr:colOff>
                    <xdr:row>35</xdr:row>
                    <xdr:rowOff>0</xdr:rowOff>
                  </to>
                </anchor>
              </controlPr>
            </control>
          </mc:Choice>
        </mc:AlternateContent>
        <mc:AlternateContent xmlns:mc="http://schemas.openxmlformats.org/markup-compatibility/2006">
          <mc:Choice Requires="x14">
            <control shapeId="1043" r:id="rId21" name="Check Box 19">
              <controlPr defaultSize="0" autoFill="0" autoLine="0" autoPict="0">
                <anchor moveWithCells="1">
                  <from>
                    <xdr:col>3</xdr:col>
                    <xdr:colOff>38100</xdr:colOff>
                    <xdr:row>35</xdr:row>
                    <xdr:rowOff>0</xdr:rowOff>
                  </from>
                  <to>
                    <xdr:col>4</xdr:col>
                    <xdr:colOff>38100</xdr:colOff>
                    <xdr:row>36</xdr:row>
                    <xdr:rowOff>0</xdr:rowOff>
                  </to>
                </anchor>
              </controlPr>
            </control>
          </mc:Choice>
        </mc:AlternateContent>
        <mc:AlternateContent xmlns:mc="http://schemas.openxmlformats.org/markup-compatibility/2006">
          <mc:Choice Requires="x14">
            <control shapeId="1044" r:id="rId22" name="Check Box 20">
              <controlPr defaultSize="0" autoFill="0" autoLine="0" autoPict="0">
                <anchor moveWithCells="1">
                  <from>
                    <xdr:col>3</xdr:col>
                    <xdr:colOff>38100</xdr:colOff>
                    <xdr:row>36</xdr:row>
                    <xdr:rowOff>0</xdr:rowOff>
                  </from>
                  <to>
                    <xdr:col>4</xdr:col>
                    <xdr:colOff>38100</xdr:colOff>
                    <xdr:row>37</xdr:row>
                    <xdr:rowOff>0</xdr:rowOff>
                  </to>
                </anchor>
              </controlPr>
            </control>
          </mc:Choice>
        </mc:AlternateContent>
        <mc:AlternateContent xmlns:mc="http://schemas.openxmlformats.org/markup-compatibility/2006">
          <mc:Choice Requires="x14">
            <control shapeId="1045" r:id="rId23" name="Check Box 21">
              <controlPr defaultSize="0" autoFill="0" autoLine="0" autoPict="0">
                <anchor moveWithCells="1">
                  <from>
                    <xdr:col>3</xdr:col>
                    <xdr:colOff>38100</xdr:colOff>
                    <xdr:row>37</xdr:row>
                    <xdr:rowOff>0</xdr:rowOff>
                  </from>
                  <to>
                    <xdr:col>4</xdr:col>
                    <xdr:colOff>38100</xdr:colOff>
                    <xdr:row>38</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156082"/>
    <pageSetUpPr fitToPage="1"/>
  </sheetPr>
  <dimension ref="A1:AMK68"/>
  <sheetViews>
    <sheetView view="pageBreakPreview" topLeftCell="A13" zoomScale="70" zoomScaleNormal="85" zoomScalePageLayoutView="70" workbookViewId="0">
      <selection activeCell="B52" sqref="B52"/>
    </sheetView>
  </sheetViews>
  <sheetFormatPr defaultRowHeight="18" x14ac:dyDescent="0.45"/>
  <cols>
    <col min="1" max="18" width="3.09765625" style="37" customWidth="1"/>
    <col min="19" max="19" width="3.59765625" style="37" customWidth="1"/>
    <col min="20" max="58" width="3.09765625" style="37" customWidth="1"/>
    <col min="59" max="62" width="3.09765625" style="38" customWidth="1"/>
    <col min="63" max="77" width="3.09765625" style="37" customWidth="1"/>
    <col min="78" max="78" width="11" style="37" customWidth="1"/>
    <col min="79" max="79" width="12.59765625" style="37" customWidth="1"/>
    <col min="80" max="80" width="7.09765625" style="37" customWidth="1"/>
    <col min="81" max="1025" width="3.09765625" style="37" customWidth="1"/>
  </cols>
  <sheetData>
    <row r="1" spans="2:85" s="37" customFormat="1" ht="18.75" customHeight="1" x14ac:dyDescent="0.45"/>
    <row r="2" spans="2:85" s="37" customFormat="1" ht="18.75" customHeight="1" x14ac:dyDescent="0.45"/>
    <row r="3" spans="2:85" s="37" customFormat="1" ht="18.75" customHeight="1" x14ac:dyDescent="0.45">
      <c r="T3" s="42"/>
      <c r="U3" s="43"/>
      <c r="V3" s="43"/>
      <c r="W3" s="43"/>
      <c r="X3" s="43"/>
      <c r="Y3" s="43"/>
      <c r="Z3" s="43"/>
      <c r="AA3" s="43"/>
      <c r="AB3" s="43"/>
      <c r="AC3" s="43"/>
      <c r="AD3" s="43"/>
      <c r="AE3" s="43"/>
      <c r="AF3" s="44"/>
      <c r="AH3" s="42"/>
      <c r="AI3" s="43"/>
      <c r="AJ3" s="43"/>
      <c r="AK3" s="43"/>
      <c r="AL3" s="43"/>
      <c r="AM3" s="43"/>
      <c r="AN3" s="43"/>
      <c r="AO3" s="43"/>
      <c r="AP3" s="43"/>
      <c r="AQ3" s="43"/>
      <c r="AR3" s="43"/>
      <c r="AS3" s="44"/>
    </row>
    <row r="4" spans="2:85" s="37" customFormat="1" ht="18.75" customHeight="1" x14ac:dyDescent="0.45">
      <c r="T4" s="47"/>
      <c r="U4" s="48" t="s">
        <v>2</v>
      </c>
      <c r="V4" s="48"/>
      <c r="W4" s="48"/>
      <c r="X4" s="48" t="s">
        <v>36</v>
      </c>
      <c r="Y4" s="48"/>
      <c r="Z4" s="49"/>
      <c r="AA4" s="48" t="s">
        <v>3</v>
      </c>
      <c r="AB4" s="49"/>
      <c r="AC4" s="48" t="s">
        <v>37</v>
      </c>
      <c r="AD4" s="48"/>
      <c r="AE4" s="48"/>
      <c r="AF4" s="50"/>
      <c r="AH4" s="47"/>
      <c r="AI4" s="48" t="s">
        <v>5</v>
      </c>
      <c r="AJ4" s="48"/>
      <c r="AK4" s="48"/>
      <c r="AL4" s="158"/>
      <c r="AM4" s="158"/>
      <c r="AN4" s="158"/>
      <c r="AO4" s="158"/>
      <c r="AP4" s="158"/>
      <c r="AQ4" s="158"/>
      <c r="AR4" s="158"/>
      <c r="AS4" s="158"/>
    </row>
    <row r="5" spans="2:85" s="37" customFormat="1" ht="18.75" customHeight="1" x14ac:dyDescent="0.45">
      <c r="W5" s="53"/>
      <c r="AB5" s="53"/>
      <c r="AS5" s="51"/>
      <c r="BY5" s="38"/>
    </row>
    <row r="6" spans="2:85" ht="18.75" customHeight="1" x14ac:dyDescent="0.45">
      <c r="B6" s="159" t="s">
        <v>7</v>
      </c>
      <c r="C6" s="159"/>
      <c r="D6" s="160" t="s">
        <v>8</v>
      </c>
      <c r="E6" s="161" t="s">
        <v>9</v>
      </c>
      <c r="F6" s="161"/>
      <c r="G6" s="161"/>
      <c r="H6" s="161"/>
      <c r="I6" s="161"/>
      <c r="J6" s="161"/>
      <c r="K6" s="161"/>
      <c r="L6" s="161"/>
      <c r="M6" s="161"/>
      <c r="N6" s="161"/>
      <c r="O6" s="161"/>
      <c r="P6" s="161" t="s">
        <v>9</v>
      </c>
      <c r="Q6" s="161"/>
      <c r="R6" s="161"/>
      <c r="S6" s="161"/>
      <c r="T6" s="161"/>
      <c r="U6" s="161"/>
      <c r="V6" s="161"/>
      <c r="W6" s="161"/>
      <c r="X6" s="161"/>
      <c r="Y6" s="161"/>
      <c r="Z6" s="161"/>
      <c r="AA6" s="162" t="s">
        <v>38</v>
      </c>
      <c r="AB6" s="162"/>
      <c r="AC6" s="162"/>
      <c r="AD6" s="162"/>
      <c r="AE6" s="162"/>
      <c r="AF6" s="162"/>
      <c r="AG6" s="162"/>
      <c r="AH6" s="162"/>
      <c r="AI6" s="163" t="s">
        <v>12</v>
      </c>
      <c r="AJ6" s="163"/>
      <c r="AK6" s="163"/>
      <c r="AL6" s="163"/>
      <c r="AM6" s="163" t="s">
        <v>39</v>
      </c>
      <c r="AN6" s="163"/>
      <c r="AO6" s="163"/>
      <c r="AP6" s="163"/>
      <c r="AQ6" s="163"/>
      <c r="AR6" s="163"/>
      <c r="AS6" s="163"/>
      <c r="AT6" s="163"/>
      <c r="AU6" s="164" t="s">
        <v>40</v>
      </c>
      <c r="AV6" s="164"/>
      <c r="AW6" s="164"/>
      <c r="AX6" s="164"/>
      <c r="AY6" s="315" t="s">
        <v>74</v>
      </c>
      <c r="AZ6" s="315"/>
      <c r="BA6" s="315"/>
      <c r="BB6" s="315" t="s">
        <v>75</v>
      </c>
      <c r="BC6" s="315"/>
      <c r="BD6" s="315"/>
      <c r="BE6" s="168" t="s">
        <v>44</v>
      </c>
      <c r="BF6" s="168"/>
      <c r="BG6" s="168"/>
      <c r="BH6" s="168"/>
      <c r="BI6" s="169" t="s">
        <v>45</v>
      </c>
      <c r="BJ6" s="169"/>
      <c r="BK6" s="169"/>
      <c r="BL6" s="169"/>
      <c r="BM6" s="170" t="s">
        <v>46</v>
      </c>
      <c r="BN6" s="170"/>
      <c r="BO6" s="170"/>
      <c r="BP6" s="170"/>
    </row>
    <row r="7" spans="2:85" ht="18.75" customHeight="1" x14ac:dyDescent="0.45">
      <c r="B7" s="159"/>
      <c r="C7" s="159"/>
      <c r="D7" s="160"/>
      <c r="E7" s="54"/>
      <c r="F7" s="55"/>
      <c r="G7" s="55"/>
      <c r="H7" s="55"/>
      <c r="I7" s="55"/>
      <c r="J7" s="55"/>
      <c r="K7" s="55"/>
      <c r="L7" s="55"/>
      <c r="M7" s="55"/>
      <c r="N7" s="55"/>
      <c r="O7" s="56"/>
      <c r="P7" s="316" t="s">
        <v>76</v>
      </c>
      <c r="Q7" s="316"/>
      <c r="R7" s="316"/>
      <c r="S7" s="316"/>
      <c r="T7" s="316"/>
      <c r="U7" s="316"/>
      <c r="V7" s="316"/>
      <c r="W7" s="316"/>
      <c r="X7" s="316"/>
      <c r="Y7" s="316"/>
      <c r="Z7" s="316"/>
      <c r="AA7" s="162" t="s">
        <v>10</v>
      </c>
      <c r="AB7" s="162"/>
      <c r="AC7" s="162"/>
      <c r="AD7" s="162"/>
      <c r="AE7" s="163" t="s">
        <v>11</v>
      </c>
      <c r="AF7" s="163"/>
      <c r="AG7" s="163"/>
      <c r="AH7" s="163"/>
      <c r="AI7" s="163"/>
      <c r="AJ7" s="163"/>
      <c r="AK7" s="163"/>
      <c r="AL7" s="163"/>
      <c r="AM7" s="163" t="s">
        <v>51</v>
      </c>
      <c r="AN7" s="163"/>
      <c r="AO7" s="163"/>
      <c r="AP7" s="163"/>
      <c r="AQ7" s="163" t="s">
        <v>52</v>
      </c>
      <c r="AR7" s="163"/>
      <c r="AS7" s="163"/>
      <c r="AT7" s="163"/>
      <c r="AU7" s="164"/>
      <c r="AV7" s="164"/>
      <c r="AW7" s="164"/>
      <c r="AX7" s="164"/>
      <c r="AY7" s="315"/>
      <c r="AZ7" s="315"/>
      <c r="BA7" s="315"/>
      <c r="BB7" s="315"/>
      <c r="BC7" s="315"/>
      <c r="BD7" s="315"/>
      <c r="BE7" s="168"/>
      <c r="BF7" s="168"/>
      <c r="BG7" s="168"/>
      <c r="BH7" s="168"/>
      <c r="BI7" s="169"/>
      <c r="BJ7" s="169"/>
      <c r="BK7" s="169"/>
      <c r="BL7" s="169"/>
      <c r="BM7" s="170"/>
      <c r="BN7" s="170"/>
      <c r="BO7" s="170"/>
      <c r="BP7" s="170"/>
      <c r="BY7" s="37" t="s">
        <v>77</v>
      </c>
    </row>
    <row r="8" spans="2:85" ht="18.75" customHeight="1" x14ac:dyDescent="0.45">
      <c r="B8" s="159"/>
      <c r="C8" s="159"/>
      <c r="D8" s="160"/>
      <c r="E8" s="174" t="s">
        <v>18</v>
      </c>
      <c r="F8" s="174"/>
      <c r="G8" s="174"/>
      <c r="H8" s="174"/>
      <c r="I8" s="174"/>
      <c r="J8" s="57" t="s">
        <v>19</v>
      </c>
      <c r="K8" s="175" t="s">
        <v>20</v>
      </c>
      <c r="L8" s="175"/>
      <c r="M8" s="175"/>
      <c r="N8" s="175"/>
      <c r="O8" s="175"/>
      <c r="P8" s="174" t="s">
        <v>18</v>
      </c>
      <c r="Q8" s="174"/>
      <c r="R8" s="174"/>
      <c r="S8" s="174"/>
      <c r="T8" s="174"/>
      <c r="U8" s="57" t="s">
        <v>19</v>
      </c>
      <c r="V8" s="175" t="s">
        <v>20</v>
      </c>
      <c r="W8" s="175"/>
      <c r="X8" s="175"/>
      <c r="Y8" s="175"/>
      <c r="Z8" s="175"/>
      <c r="AA8" s="162"/>
      <c r="AB8" s="162"/>
      <c r="AC8" s="162"/>
      <c r="AD8" s="162"/>
      <c r="AE8" s="163"/>
      <c r="AF8" s="163"/>
      <c r="AG8" s="163"/>
      <c r="AH8" s="163"/>
      <c r="AI8" s="163"/>
      <c r="AJ8" s="163"/>
      <c r="AK8" s="163"/>
      <c r="AL8" s="163"/>
      <c r="AM8" s="163"/>
      <c r="AN8" s="163"/>
      <c r="AO8" s="163"/>
      <c r="AP8" s="163"/>
      <c r="AQ8" s="163"/>
      <c r="AR8" s="163"/>
      <c r="AS8" s="163"/>
      <c r="AT8" s="163"/>
      <c r="AU8" s="164"/>
      <c r="AV8" s="164"/>
      <c r="AW8" s="164"/>
      <c r="AX8" s="164"/>
      <c r="AY8" s="315"/>
      <c r="AZ8" s="315"/>
      <c r="BA8" s="315"/>
      <c r="BB8" s="315"/>
      <c r="BC8" s="315"/>
      <c r="BD8" s="315"/>
      <c r="BE8" s="168"/>
      <c r="BF8" s="168"/>
      <c r="BG8" s="168"/>
      <c r="BH8" s="168"/>
      <c r="BI8" s="169"/>
      <c r="BJ8" s="169"/>
      <c r="BK8" s="169"/>
      <c r="BL8" s="169"/>
      <c r="BM8" s="170"/>
      <c r="BN8" s="170"/>
      <c r="BO8" s="170"/>
      <c r="BP8" s="170"/>
      <c r="BY8" s="37" t="s">
        <v>78</v>
      </c>
    </row>
    <row r="9" spans="2:85" ht="18" customHeight="1" x14ac:dyDescent="0.45">
      <c r="B9" s="180">
        <v>0</v>
      </c>
      <c r="C9" s="180"/>
      <c r="D9" s="58"/>
      <c r="E9" s="181">
        <v>10</v>
      </c>
      <c r="F9" s="181"/>
      <c r="G9" s="59" t="s">
        <v>23</v>
      </c>
      <c r="H9" s="182">
        <v>0</v>
      </c>
      <c r="I9" s="182"/>
      <c r="J9" s="60" t="s">
        <v>19</v>
      </c>
      <c r="K9" s="181">
        <v>15</v>
      </c>
      <c r="L9" s="181"/>
      <c r="M9" s="59" t="s">
        <v>23</v>
      </c>
      <c r="N9" s="182">
        <v>0</v>
      </c>
      <c r="O9" s="182"/>
      <c r="P9" s="181">
        <f t="shared" ref="P9:P38" si="0">IF(K9&lt;7,"",IF(E9&gt;22,0,IF(E9&lt;7,7,E9)))</f>
        <v>10</v>
      </c>
      <c r="Q9" s="181"/>
      <c r="R9" s="59" t="s">
        <v>23</v>
      </c>
      <c r="S9" s="182">
        <f t="shared" ref="S9:S38" si="1">IF(P9="","",IF(E9&gt;21,0,IF(E9&lt;7,0,H9)))</f>
        <v>0</v>
      </c>
      <c r="T9" s="182"/>
      <c r="U9" s="60" t="s">
        <v>19</v>
      </c>
      <c r="V9" s="181">
        <f t="shared" ref="V9:V38" si="2">IF(P9="","",IF(E9&gt;22,"",IF(K9&gt;22,22,IF(K9&lt;7,0,K9))))</f>
        <v>15</v>
      </c>
      <c r="W9" s="181"/>
      <c r="X9" s="59" t="s">
        <v>23</v>
      </c>
      <c r="Y9" s="182">
        <f t="shared" ref="Y9:Y38" si="3">IF(P9="","",IF(K9&gt;21,0,IF(K9&lt;7,0,N9)))</f>
        <v>0</v>
      </c>
      <c r="Z9" s="182"/>
      <c r="AA9" s="183">
        <v>15000</v>
      </c>
      <c r="AB9" s="183"/>
      <c r="AC9" s="183"/>
      <c r="AD9" s="183"/>
      <c r="AE9" s="183">
        <v>2000</v>
      </c>
      <c r="AF9" s="183"/>
      <c r="AG9" s="183"/>
      <c r="AH9" s="183"/>
      <c r="AI9" s="183">
        <v>5000</v>
      </c>
      <c r="AJ9" s="183"/>
      <c r="AK9" s="183"/>
      <c r="AL9" s="183"/>
      <c r="AM9" s="183">
        <v>0</v>
      </c>
      <c r="AN9" s="183"/>
      <c r="AO9" s="183"/>
      <c r="AP9" s="183"/>
      <c r="AQ9" s="183">
        <v>0</v>
      </c>
      <c r="AR9" s="183"/>
      <c r="AS9" s="183"/>
      <c r="AT9" s="183"/>
      <c r="AU9" s="184">
        <f t="shared" ref="AU9:AU38" si="4">AA9+AE9+IF((AM9-AI9)&gt;0,0,(AM9-AI9))</f>
        <v>12000</v>
      </c>
      <c r="AV9" s="184"/>
      <c r="AW9" s="184"/>
      <c r="AX9" s="184"/>
      <c r="AY9" s="185">
        <f t="shared" ref="AY9:AY38" si="5">IFERROR(IFERROR(IF(OR(ISBLANK(P9),ISBLANK(S9),ISBLANK(V9),ISBLANK(Y9)),"",IF(Y9-S9&lt;0,V9-P9-1,V9-P9)),"")+IFERROR(IF(OR(ISBLANK(P9),ISBLANK(S9),ISBLANK(V9),ISBLANK(Y9)),"",IF(Y9-S9&lt;0,Y9-S9+60,Y9-S9)),"")/60,0)</f>
        <v>5</v>
      </c>
      <c r="AZ9" s="185"/>
      <c r="BA9" s="185"/>
      <c r="BB9" s="185">
        <f t="shared" ref="BB9:BB38" si="6">IF(K9-E9&gt;=0,K9-E9,24-E9+K9)-IF(N9-H9&lt;0,1,0)+IF(N9-H9&lt;0,60+(N9-H9),N9-H9)/60-AY9</f>
        <v>0</v>
      </c>
      <c r="BC9" s="185"/>
      <c r="BD9" s="185"/>
      <c r="BE9" s="188">
        <f t="shared" ref="BE9:BE38" si="7">AU9</f>
        <v>12000</v>
      </c>
      <c r="BF9" s="188"/>
      <c r="BG9" s="188"/>
      <c r="BH9" s="188"/>
      <c r="BI9" s="186">
        <f t="shared" ref="BI9:BI38" si="8">2500*AY9+3500*BB9</f>
        <v>12500</v>
      </c>
      <c r="BJ9" s="186"/>
      <c r="BK9" s="186"/>
      <c r="BL9" s="186"/>
      <c r="BM9" s="156">
        <f t="shared" ref="BM9:BM38" si="9">MIN(BE9,BI9)</f>
        <v>12000</v>
      </c>
      <c r="BN9" s="156"/>
      <c r="BO9" s="156"/>
      <c r="BP9" s="156"/>
      <c r="BY9" s="37" t="s">
        <v>79</v>
      </c>
    </row>
    <row r="10" spans="2:85" ht="18" customHeight="1" x14ac:dyDescent="0.45">
      <c r="B10" s="180">
        <v>0</v>
      </c>
      <c r="C10" s="180"/>
      <c r="D10" s="58"/>
      <c r="E10" s="181">
        <v>10</v>
      </c>
      <c r="F10" s="181"/>
      <c r="G10" s="59" t="s">
        <v>23</v>
      </c>
      <c r="H10" s="182">
        <v>0</v>
      </c>
      <c r="I10" s="182"/>
      <c r="J10" s="60" t="s">
        <v>19</v>
      </c>
      <c r="K10" s="181">
        <v>15</v>
      </c>
      <c r="L10" s="181"/>
      <c r="M10" s="59" t="s">
        <v>23</v>
      </c>
      <c r="N10" s="182">
        <v>30</v>
      </c>
      <c r="O10" s="182"/>
      <c r="P10" s="181">
        <f t="shared" si="0"/>
        <v>10</v>
      </c>
      <c r="Q10" s="181"/>
      <c r="R10" s="59" t="s">
        <v>23</v>
      </c>
      <c r="S10" s="182">
        <f t="shared" si="1"/>
        <v>0</v>
      </c>
      <c r="T10" s="182"/>
      <c r="U10" s="60" t="s">
        <v>19</v>
      </c>
      <c r="V10" s="181">
        <f t="shared" si="2"/>
        <v>15</v>
      </c>
      <c r="W10" s="181"/>
      <c r="X10" s="59" t="s">
        <v>23</v>
      </c>
      <c r="Y10" s="182">
        <f t="shared" si="3"/>
        <v>30</v>
      </c>
      <c r="Z10" s="182"/>
      <c r="AA10" s="183">
        <v>16500</v>
      </c>
      <c r="AB10" s="183"/>
      <c r="AC10" s="183"/>
      <c r="AD10" s="183"/>
      <c r="AE10" s="183"/>
      <c r="AF10" s="183"/>
      <c r="AG10" s="183"/>
      <c r="AH10" s="183"/>
      <c r="AI10" s="183"/>
      <c r="AJ10" s="183"/>
      <c r="AK10" s="183"/>
      <c r="AL10" s="183"/>
      <c r="AM10" s="183">
        <v>0</v>
      </c>
      <c r="AN10" s="183"/>
      <c r="AO10" s="183"/>
      <c r="AP10" s="183"/>
      <c r="AQ10" s="183">
        <v>0</v>
      </c>
      <c r="AR10" s="183"/>
      <c r="AS10" s="183"/>
      <c r="AT10" s="183"/>
      <c r="AU10" s="184">
        <f t="shared" si="4"/>
        <v>16500</v>
      </c>
      <c r="AV10" s="184"/>
      <c r="AW10" s="184"/>
      <c r="AX10" s="184"/>
      <c r="AY10" s="185">
        <f t="shared" si="5"/>
        <v>5.5</v>
      </c>
      <c r="AZ10" s="185"/>
      <c r="BA10" s="185"/>
      <c r="BB10" s="185">
        <f t="shared" si="6"/>
        <v>0</v>
      </c>
      <c r="BC10" s="185"/>
      <c r="BD10" s="185"/>
      <c r="BE10" s="188">
        <f t="shared" si="7"/>
        <v>16500</v>
      </c>
      <c r="BF10" s="188"/>
      <c r="BG10" s="188"/>
      <c r="BH10" s="188"/>
      <c r="BI10" s="186">
        <f t="shared" si="8"/>
        <v>13750</v>
      </c>
      <c r="BJ10" s="186"/>
      <c r="BK10" s="186"/>
      <c r="BL10" s="186"/>
      <c r="BM10" s="156">
        <f t="shared" si="9"/>
        <v>13750</v>
      </c>
      <c r="BN10" s="156"/>
      <c r="BO10" s="156"/>
      <c r="BP10" s="156"/>
      <c r="BY10" s="88"/>
      <c r="BZ10" s="88" t="s">
        <v>80</v>
      </c>
      <c r="CA10" s="88"/>
      <c r="CB10" s="88"/>
      <c r="CC10" s="88"/>
      <c r="CD10" s="88"/>
      <c r="CE10" s="88"/>
      <c r="CF10" s="88"/>
      <c r="CG10" s="89"/>
    </row>
    <row r="11" spans="2:85" ht="18" customHeight="1" x14ac:dyDescent="0.45">
      <c r="B11" s="180">
        <v>0</v>
      </c>
      <c r="C11" s="180"/>
      <c r="D11" s="61"/>
      <c r="E11" s="181">
        <v>10</v>
      </c>
      <c r="F11" s="181"/>
      <c r="G11" s="62" t="s">
        <v>23</v>
      </c>
      <c r="H11" s="182">
        <v>0</v>
      </c>
      <c r="I11" s="182"/>
      <c r="J11" s="63" t="s">
        <v>19</v>
      </c>
      <c r="K11" s="181">
        <v>15</v>
      </c>
      <c r="L11" s="181"/>
      <c r="M11" s="62" t="s">
        <v>23</v>
      </c>
      <c r="N11" s="189">
        <v>45</v>
      </c>
      <c r="O11" s="189"/>
      <c r="P11" s="181">
        <f t="shared" si="0"/>
        <v>10</v>
      </c>
      <c r="Q11" s="181"/>
      <c r="R11" s="62" t="s">
        <v>23</v>
      </c>
      <c r="S11" s="182">
        <f t="shared" si="1"/>
        <v>0</v>
      </c>
      <c r="T11" s="182"/>
      <c r="U11" s="63" t="s">
        <v>19</v>
      </c>
      <c r="V11" s="181">
        <f t="shared" si="2"/>
        <v>15</v>
      </c>
      <c r="W11" s="181"/>
      <c r="X11" s="62" t="s">
        <v>23</v>
      </c>
      <c r="Y11" s="182">
        <f t="shared" si="3"/>
        <v>45</v>
      </c>
      <c r="Z11" s="182"/>
      <c r="AA11" s="183">
        <v>17250</v>
      </c>
      <c r="AB11" s="183"/>
      <c r="AC11" s="183"/>
      <c r="AD11" s="183"/>
      <c r="AE11" s="190"/>
      <c r="AF11" s="190"/>
      <c r="AG11" s="190"/>
      <c r="AH11" s="190"/>
      <c r="AI11" s="190"/>
      <c r="AJ11" s="190"/>
      <c r="AK11" s="190"/>
      <c r="AL11" s="190"/>
      <c r="AM11" s="190">
        <v>0</v>
      </c>
      <c r="AN11" s="190"/>
      <c r="AO11" s="190"/>
      <c r="AP11" s="190"/>
      <c r="AQ11" s="190">
        <v>0</v>
      </c>
      <c r="AR11" s="190"/>
      <c r="AS11" s="190"/>
      <c r="AT11" s="190"/>
      <c r="AU11" s="184">
        <f t="shared" si="4"/>
        <v>17250</v>
      </c>
      <c r="AV11" s="184"/>
      <c r="AW11" s="184"/>
      <c r="AX11" s="184"/>
      <c r="AY11" s="185">
        <f t="shared" si="5"/>
        <v>5.75</v>
      </c>
      <c r="AZ11" s="185"/>
      <c r="BA11" s="185"/>
      <c r="BB11" s="185">
        <f t="shared" si="6"/>
        <v>0</v>
      </c>
      <c r="BC11" s="185"/>
      <c r="BD11" s="185"/>
      <c r="BE11" s="188">
        <f t="shared" si="7"/>
        <v>17250</v>
      </c>
      <c r="BF11" s="188"/>
      <c r="BG11" s="188"/>
      <c r="BH11" s="188"/>
      <c r="BI11" s="186">
        <f t="shared" si="8"/>
        <v>14375</v>
      </c>
      <c r="BJ11" s="186"/>
      <c r="BK11" s="186"/>
      <c r="BL11" s="186"/>
      <c r="BM11" s="156">
        <f t="shared" si="9"/>
        <v>14375</v>
      </c>
      <c r="BN11" s="156"/>
      <c r="BO11" s="156"/>
      <c r="BP11" s="156"/>
      <c r="BY11" s="88"/>
      <c r="BZ11" s="88" t="s">
        <v>76</v>
      </c>
      <c r="CA11" s="88" t="s">
        <v>81</v>
      </c>
      <c r="CB11" s="88" t="s">
        <v>24</v>
      </c>
      <c r="CC11" s="88"/>
      <c r="CD11" s="88"/>
      <c r="CE11" s="88"/>
      <c r="CF11" s="88"/>
      <c r="CG11" s="89"/>
    </row>
    <row r="12" spans="2:85" ht="18" customHeight="1" x14ac:dyDescent="0.45">
      <c r="B12" s="180">
        <v>0</v>
      </c>
      <c r="C12" s="180"/>
      <c r="D12" s="61"/>
      <c r="E12" s="181">
        <v>22</v>
      </c>
      <c r="F12" s="181"/>
      <c r="G12" s="62" t="s">
        <v>23</v>
      </c>
      <c r="H12" s="189">
        <v>0</v>
      </c>
      <c r="I12" s="189"/>
      <c r="J12" s="63" t="s">
        <v>19</v>
      </c>
      <c r="K12" s="181">
        <v>23</v>
      </c>
      <c r="L12" s="181"/>
      <c r="M12" s="62" t="s">
        <v>23</v>
      </c>
      <c r="N12" s="189">
        <v>0</v>
      </c>
      <c r="O12" s="189"/>
      <c r="P12" s="181">
        <f t="shared" si="0"/>
        <v>22</v>
      </c>
      <c r="Q12" s="181"/>
      <c r="R12" s="62" t="s">
        <v>23</v>
      </c>
      <c r="S12" s="182">
        <f t="shared" si="1"/>
        <v>0</v>
      </c>
      <c r="T12" s="182"/>
      <c r="U12" s="63" t="s">
        <v>19</v>
      </c>
      <c r="V12" s="181">
        <f t="shared" si="2"/>
        <v>22</v>
      </c>
      <c r="W12" s="181"/>
      <c r="X12" s="62" t="s">
        <v>23</v>
      </c>
      <c r="Y12" s="182">
        <f t="shared" si="3"/>
        <v>0</v>
      </c>
      <c r="Z12" s="182"/>
      <c r="AA12" s="183">
        <v>3500</v>
      </c>
      <c r="AB12" s="183"/>
      <c r="AC12" s="183"/>
      <c r="AD12" s="183"/>
      <c r="AE12" s="190"/>
      <c r="AF12" s="190"/>
      <c r="AG12" s="190"/>
      <c r="AH12" s="190"/>
      <c r="AI12" s="190"/>
      <c r="AJ12" s="190"/>
      <c r="AK12" s="190"/>
      <c r="AL12" s="190"/>
      <c r="AM12" s="190">
        <v>0</v>
      </c>
      <c r="AN12" s="190"/>
      <c r="AO12" s="190"/>
      <c r="AP12" s="190"/>
      <c r="AQ12" s="190">
        <v>0</v>
      </c>
      <c r="AR12" s="190"/>
      <c r="AS12" s="190"/>
      <c r="AT12" s="190"/>
      <c r="AU12" s="184">
        <f t="shared" si="4"/>
        <v>3500</v>
      </c>
      <c r="AV12" s="184"/>
      <c r="AW12" s="184"/>
      <c r="AX12" s="184"/>
      <c r="AY12" s="185">
        <f t="shared" si="5"/>
        <v>0</v>
      </c>
      <c r="AZ12" s="185"/>
      <c r="BA12" s="185"/>
      <c r="BB12" s="185">
        <f t="shared" si="6"/>
        <v>1</v>
      </c>
      <c r="BC12" s="185"/>
      <c r="BD12" s="185"/>
      <c r="BE12" s="188">
        <f t="shared" si="7"/>
        <v>3500</v>
      </c>
      <c r="BF12" s="188"/>
      <c r="BG12" s="188"/>
      <c r="BH12" s="188"/>
      <c r="BI12" s="186">
        <f t="shared" si="8"/>
        <v>3500</v>
      </c>
      <c r="BJ12" s="186"/>
      <c r="BK12" s="186"/>
      <c r="BL12" s="186"/>
      <c r="BM12" s="156">
        <f t="shared" si="9"/>
        <v>3500</v>
      </c>
      <c r="BN12" s="156"/>
      <c r="BO12" s="156"/>
      <c r="BP12" s="156"/>
      <c r="BY12" s="88" t="s">
        <v>82</v>
      </c>
      <c r="BZ12" s="90">
        <f>AY39</f>
        <v>17.25</v>
      </c>
      <c r="CA12" s="90">
        <f>BB39</f>
        <v>3</v>
      </c>
      <c r="CB12" s="88">
        <f>SUM(BZ12:CA12)</f>
        <v>20.25</v>
      </c>
      <c r="CC12" s="88"/>
      <c r="CD12" s="88"/>
      <c r="CE12" s="88"/>
      <c r="CF12" s="88"/>
      <c r="CG12" s="89"/>
    </row>
    <row r="13" spans="2:85" ht="18" customHeight="1" x14ac:dyDescent="0.45">
      <c r="B13" s="180">
        <v>0</v>
      </c>
      <c r="C13" s="180"/>
      <c r="D13" s="61"/>
      <c r="E13" s="181">
        <v>21</v>
      </c>
      <c r="F13" s="181"/>
      <c r="G13" s="62" t="s">
        <v>23</v>
      </c>
      <c r="H13" s="189">
        <v>0</v>
      </c>
      <c r="I13" s="189"/>
      <c r="J13" s="63" t="s">
        <v>19</v>
      </c>
      <c r="K13" s="181">
        <v>24</v>
      </c>
      <c r="L13" s="181"/>
      <c r="M13" s="62" t="s">
        <v>23</v>
      </c>
      <c r="N13" s="189">
        <v>0</v>
      </c>
      <c r="O13" s="189"/>
      <c r="P13" s="181">
        <f t="shared" si="0"/>
        <v>21</v>
      </c>
      <c r="Q13" s="181"/>
      <c r="R13" s="62" t="s">
        <v>23</v>
      </c>
      <c r="S13" s="189">
        <f t="shared" si="1"/>
        <v>0</v>
      </c>
      <c r="T13" s="189"/>
      <c r="U13" s="63" t="s">
        <v>19</v>
      </c>
      <c r="V13" s="181">
        <f t="shared" si="2"/>
        <v>22</v>
      </c>
      <c r="W13" s="181"/>
      <c r="X13" s="62" t="s">
        <v>23</v>
      </c>
      <c r="Y13" s="189">
        <f t="shared" si="3"/>
        <v>0</v>
      </c>
      <c r="Z13" s="189"/>
      <c r="AA13" s="183">
        <v>9500</v>
      </c>
      <c r="AB13" s="183"/>
      <c r="AC13" s="183"/>
      <c r="AD13" s="183"/>
      <c r="AE13" s="190"/>
      <c r="AF13" s="190"/>
      <c r="AG13" s="190"/>
      <c r="AH13" s="190"/>
      <c r="AI13" s="190"/>
      <c r="AJ13" s="190"/>
      <c r="AK13" s="190"/>
      <c r="AL13" s="190"/>
      <c r="AM13" s="190">
        <v>0</v>
      </c>
      <c r="AN13" s="190"/>
      <c r="AO13" s="190"/>
      <c r="AP13" s="190"/>
      <c r="AQ13" s="190">
        <v>0</v>
      </c>
      <c r="AR13" s="190"/>
      <c r="AS13" s="190"/>
      <c r="AT13" s="190"/>
      <c r="AU13" s="184">
        <f t="shared" si="4"/>
        <v>9500</v>
      </c>
      <c r="AV13" s="184"/>
      <c r="AW13" s="184"/>
      <c r="AX13" s="184"/>
      <c r="AY13" s="185">
        <f t="shared" si="5"/>
        <v>1</v>
      </c>
      <c r="AZ13" s="185"/>
      <c r="BA13" s="185"/>
      <c r="BB13" s="185">
        <f t="shared" si="6"/>
        <v>2</v>
      </c>
      <c r="BC13" s="185"/>
      <c r="BD13" s="185"/>
      <c r="BE13" s="188">
        <f t="shared" si="7"/>
        <v>9500</v>
      </c>
      <c r="BF13" s="188"/>
      <c r="BG13" s="188"/>
      <c r="BH13" s="188"/>
      <c r="BI13" s="186">
        <f t="shared" si="8"/>
        <v>9500</v>
      </c>
      <c r="BJ13" s="186"/>
      <c r="BK13" s="186"/>
      <c r="BL13" s="186"/>
      <c r="BM13" s="156">
        <f t="shared" si="9"/>
        <v>9500</v>
      </c>
      <c r="BN13" s="156"/>
      <c r="BO13" s="156"/>
      <c r="BP13" s="156"/>
      <c r="BY13" s="88" t="s">
        <v>83</v>
      </c>
      <c r="BZ13" s="88">
        <f>CB13/(BZ12+(1.4*CA12))</f>
        <v>2476.6899766899769</v>
      </c>
      <c r="CA13" s="88">
        <f>BZ13*1.4</f>
        <v>3467.3659673659677</v>
      </c>
      <c r="CB13" s="91">
        <f>$BM$39</f>
        <v>53125</v>
      </c>
      <c r="CC13" s="92" t="s">
        <v>84</v>
      </c>
      <c r="CD13" s="92"/>
      <c r="CE13" s="92"/>
      <c r="CF13" s="92"/>
      <c r="CG13" s="93"/>
    </row>
    <row r="14" spans="2:85" ht="18" customHeight="1" x14ac:dyDescent="0.45">
      <c r="B14" s="180" t="s">
        <v>53</v>
      </c>
      <c r="C14" s="180"/>
      <c r="D14" s="61"/>
      <c r="E14" s="181"/>
      <c r="F14" s="181"/>
      <c r="G14" s="62" t="s">
        <v>23</v>
      </c>
      <c r="H14" s="189"/>
      <c r="I14" s="189"/>
      <c r="J14" s="63" t="s">
        <v>19</v>
      </c>
      <c r="K14" s="181"/>
      <c r="L14" s="181"/>
      <c r="M14" s="62" t="s">
        <v>23</v>
      </c>
      <c r="N14" s="189"/>
      <c r="O14" s="189"/>
      <c r="P14" s="181" t="str">
        <f t="shared" si="0"/>
        <v/>
      </c>
      <c r="Q14" s="181"/>
      <c r="R14" s="62" t="s">
        <v>23</v>
      </c>
      <c r="S14" s="189" t="str">
        <f t="shared" si="1"/>
        <v/>
      </c>
      <c r="T14" s="189"/>
      <c r="U14" s="63" t="s">
        <v>19</v>
      </c>
      <c r="V14" s="181" t="str">
        <f t="shared" si="2"/>
        <v/>
      </c>
      <c r="W14" s="181"/>
      <c r="X14" s="62" t="s">
        <v>23</v>
      </c>
      <c r="Y14" s="189" t="str">
        <f t="shared" si="3"/>
        <v/>
      </c>
      <c r="Z14" s="189"/>
      <c r="AA14" s="183"/>
      <c r="AB14" s="183"/>
      <c r="AC14" s="183"/>
      <c r="AD14" s="183"/>
      <c r="AE14" s="190"/>
      <c r="AF14" s="190"/>
      <c r="AG14" s="190"/>
      <c r="AH14" s="190"/>
      <c r="AI14" s="190"/>
      <c r="AJ14" s="190"/>
      <c r="AK14" s="190"/>
      <c r="AL14" s="190"/>
      <c r="AM14" s="190">
        <v>0</v>
      </c>
      <c r="AN14" s="190"/>
      <c r="AO14" s="190"/>
      <c r="AP14" s="190"/>
      <c r="AQ14" s="190">
        <v>0</v>
      </c>
      <c r="AR14" s="190"/>
      <c r="AS14" s="190"/>
      <c r="AT14" s="190"/>
      <c r="AU14" s="184">
        <f t="shared" si="4"/>
        <v>0</v>
      </c>
      <c r="AV14" s="184"/>
      <c r="AW14" s="184"/>
      <c r="AX14" s="184"/>
      <c r="AY14" s="185">
        <f t="shared" si="5"/>
        <v>0</v>
      </c>
      <c r="AZ14" s="185"/>
      <c r="BA14" s="185"/>
      <c r="BB14" s="185">
        <f t="shared" si="6"/>
        <v>0</v>
      </c>
      <c r="BC14" s="185"/>
      <c r="BD14" s="185"/>
      <c r="BE14" s="188">
        <f t="shared" si="7"/>
        <v>0</v>
      </c>
      <c r="BF14" s="188"/>
      <c r="BG14" s="188"/>
      <c r="BH14" s="188"/>
      <c r="BI14" s="186">
        <f t="shared" si="8"/>
        <v>0</v>
      </c>
      <c r="BJ14" s="186"/>
      <c r="BK14" s="186"/>
      <c r="BL14" s="186"/>
      <c r="BM14" s="156">
        <f t="shared" si="9"/>
        <v>0</v>
      </c>
      <c r="BN14" s="156"/>
      <c r="BO14" s="156"/>
      <c r="BP14" s="156"/>
    </row>
    <row r="15" spans="2:85" ht="18" customHeight="1" x14ac:dyDescent="0.45">
      <c r="B15" s="180" t="s">
        <v>53</v>
      </c>
      <c r="C15" s="180"/>
      <c r="D15" s="61"/>
      <c r="E15" s="181"/>
      <c r="F15" s="181"/>
      <c r="G15" s="62" t="s">
        <v>23</v>
      </c>
      <c r="H15" s="189"/>
      <c r="I15" s="189"/>
      <c r="J15" s="63" t="s">
        <v>19</v>
      </c>
      <c r="K15" s="181"/>
      <c r="L15" s="181"/>
      <c r="M15" s="62" t="s">
        <v>23</v>
      </c>
      <c r="N15" s="189"/>
      <c r="O15" s="189"/>
      <c r="P15" s="181" t="str">
        <f t="shared" si="0"/>
        <v/>
      </c>
      <c r="Q15" s="181"/>
      <c r="R15" s="62" t="s">
        <v>23</v>
      </c>
      <c r="S15" s="189" t="str">
        <f t="shared" si="1"/>
        <v/>
      </c>
      <c r="T15" s="189"/>
      <c r="U15" s="63" t="s">
        <v>19</v>
      </c>
      <c r="V15" s="181" t="str">
        <f t="shared" si="2"/>
        <v/>
      </c>
      <c r="W15" s="181"/>
      <c r="X15" s="62" t="s">
        <v>23</v>
      </c>
      <c r="Y15" s="189" t="str">
        <f t="shared" si="3"/>
        <v/>
      </c>
      <c r="Z15" s="189"/>
      <c r="AA15" s="183"/>
      <c r="AB15" s="183"/>
      <c r="AC15" s="183"/>
      <c r="AD15" s="183"/>
      <c r="AE15" s="190"/>
      <c r="AF15" s="190"/>
      <c r="AG15" s="190"/>
      <c r="AH15" s="190"/>
      <c r="AI15" s="190"/>
      <c r="AJ15" s="190"/>
      <c r="AK15" s="190"/>
      <c r="AL15" s="190"/>
      <c r="AM15" s="190">
        <v>0</v>
      </c>
      <c r="AN15" s="190"/>
      <c r="AO15" s="190"/>
      <c r="AP15" s="190"/>
      <c r="AQ15" s="190">
        <v>0</v>
      </c>
      <c r="AR15" s="190"/>
      <c r="AS15" s="190"/>
      <c r="AT15" s="190"/>
      <c r="AU15" s="184">
        <f t="shared" si="4"/>
        <v>0</v>
      </c>
      <c r="AV15" s="184"/>
      <c r="AW15" s="184"/>
      <c r="AX15" s="184"/>
      <c r="AY15" s="185">
        <f t="shared" si="5"/>
        <v>0</v>
      </c>
      <c r="AZ15" s="185"/>
      <c r="BA15" s="185"/>
      <c r="BB15" s="185">
        <f t="shared" si="6"/>
        <v>0</v>
      </c>
      <c r="BC15" s="185"/>
      <c r="BD15" s="185"/>
      <c r="BE15" s="188">
        <f t="shared" si="7"/>
        <v>0</v>
      </c>
      <c r="BF15" s="188"/>
      <c r="BG15" s="188"/>
      <c r="BH15" s="188"/>
      <c r="BI15" s="186">
        <f t="shared" si="8"/>
        <v>0</v>
      </c>
      <c r="BJ15" s="186"/>
      <c r="BK15" s="186"/>
      <c r="BL15" s="186"/>
      <c r="BM15" s="156">
        <f t="shared" si="9"/>
        <v>0</v>
      </c>
      <c r="BN15" s="156"/>
      <c r="BO15" s="156"/>
      <c r="BP15" s="156"/>
    </row>
    <row r="16" spans="2:85" ht="18" customHeight="1" x14ac:dyDescent="0.45">
      <c r="B16" s="180">
        <v>0</v>
      </c>
      <c r="C16" s="180"/>
      <c r="D16" s="58"/>
      <c r="E16" s="181"/>
      <c r="F16" s="181"/>
      <c r="G16" s="59" t="s">
        <v>23</v>
      </c>
      <c r="H16" s="182"/>
      <c r="I16" s="182"/>
      <c r="J16" s="60" t="s">
        <v>19</v>
      </c>
      <c r="K16" s="181"/>
      <c r="L16" s="181"/>
      <c r="M16" s="59" t="s">
        <v>23</v>
      </c>
      <c r="N16" s="182"/>
      <c r="O16" s="182"/>
      <c r="P16" s="181" t="str">
        <f t="shared" si="0"/>
        <v/>
      </c>
      <c r="Q16" s="181"/>
      <c r="R16" s="59" t="s">
        <v>23</v>
      </c>
      <c r="S16" s="182" t="str">
        <f t="shared" si="1"/>
        <v/>
      </c>
      <c r="T16" s="182"/>
      <c r="U16" s="60" t="s">
        <v>19</v>
      </c>
      <c r="V16" s="181" t="str">
        <f t="shared" si="2"/>
        <v/>
      </c>
      <c r="W16" s="181"/>
      <c r="X16" s="59" t="s">
        <v>23</v>
      </c>
      <c r="Y16" s="182" t="str">
        <f t="shared" si="3"/>
        <v/>
      </c>
      <c r="Z16" s="182"/>
      <c r="AA16" s="183"/>
      <c r="AB16" s="183"/>
      <c r="AC16" s="183"/>
      <c r="AD16" s="183"/>
      <c r="AE16" s="183"/>
      <c r="AF16" s="183"/>
      <c r="AG16" s="183"/>
      <c r="AH16" s="183"/>
      <c r="AI16" s="183"/>
      <c r="AJ16" s="183"/>
      <c r="AK16" s="183"/>
      <c r="AL16" s="183"/>
      <c r="AM16" s="183">
        <v>0</v>
      </c>
      <c r="AN16" s="183"/>
      <c r="AO16" s="183"/>
      <c r="AP16" s="183"/>
      <c r="AQ16" s="183">
        <v>0</v>
      </c>
      <c r="AR16" s="183"/>
      <c r="AS16" s="183"/>
      <c r="AT16" s="183"/>
      <c r="AU16" s="184">
        <f t="shared" si="4"/>
        <v>0</v>
      </c>
      <c r="AV16" s="184"/>
      <c r="AW16" s="184"/>
      <c r="AX16" s="184"/>
      <c r="AY16" s="185">
        <f t="shared" si="5"/>
        <v>0</v>
      </c>
      <c r="AZ16" s="185"/>
      <c r="BA16" s="185"/>
      <c r="BB16" s="185">
        <f t="shared" si="6"/>
        <v>0</v>
      </c>
      <c r="BC16" s="185"/>
      <c r="BD16" s="185"/>
      <c r="BE16" s="188">
        <f t="shared" si="7"/>
        <v>0</v>
      </c>
      <c r="BF16" s="188"/>
      <c r="BG16" s="188"/>
      <c r="BH16" s="188"/>
      <c r="BI16" s="186">
        <f t="shared" si="8"/>
        <v>0</v>
      </c>
      <c r="BJ16" s="186"/>
      <c r="BK16" s="186"/>
      <c r="BL16" s="186"/>
      <c r="BM16" s="156">
        <f t="shared" si="9"/>
        <v>0</v>
      </c>
      <c r="BN16" s="156"/>
      <c r="BO16" s="156"/>
      <c r="BP16" s="156"/>
    </row>
    <row r="17" spans="2:68" ht="18" customHeight="1" x14ac:dyDescent="0.45">
      <c r="B17" s="180">
        <v>0</v>
      </c>
      <c r="C17" s="180"/>
      <c r="D17" s="61"/>
      <c r="E17" s="181"/>
      <c r="F17" s="181"/>
      <c r="G17" s="62" t="s">
        <v>23</v>
      </c>
      <c r="H17" s="189"/>
      <c r="I17" s="189"/>
      <c r="J17" s="63" t="s">
        <v>19</v>
      </c>
      <c r="K17" s="181"/>
      <c r="L17" s="181"/>
      <c r="M17" s="62" t="s">
        <v>23</v>
      </c>
      <c r="N17" s="189"/>
      <c r="O17" s="189"/>
      <c r="P17" s="181" t="str">
        <f t="shared" si="0"/>
        <v/>
      </c>
      <c r="Q17" s="181"/>
      <c r="R17" s="62" t="s">
        <v>23</v>
      </c>
      <c r="S17" s="189" t="str">
        <f t="shared" si="1"/>
        <v/>
      </c>
      <c r="T17" s="189"/>
      <c r="U17" s="63" t="s">
        <v>19</v>
      </c>
      <c r="V17" s="181" t="str">
        <f t="shared" si="2"/>
        <v/>
      </c>
      <c r="W17" s="181"/>
      <c r="X17" s="62" t="s">
        <v>23</v>
      </c>
      <c r="Y17" s="189" t="str">
        <f t="shared" si="3"/>
        <v/>
      </c>
      <c r="Z17" s="189"/>
      <c r="AA17" s="183"/>
      <c r="AB17" s="183"/>
      <c r="AC17" s="183"/>
      <c r="AD17" s="183"/>
      <c r="AE17" s="190"/>
      <c r="AF17" s="190"/>
      <c r="AG17" s="190"/>
      <c r="AH17" s="190"/>
      <c r="AI17" s="190"/>
      <c r="AJ17" s="190"/>
      <c r="AK17" s="190"/>
      <c r="AL17" s="190"/>
      <c r="AM17" s="190">
        <v>0</v>
      </c>
      <c r="AN17" s="190"/>
      <c r="AO17" s="190"/>
      <c r="AP17" s="190"/>
      <c r="AQ17" s="190">
        <v>0</v>
      </c>
      <c r="AR17" s="190"/>
      <c r="AS17" s="190"/>
      <c r="AT17" s="190"/>
      <c r="AU17" s="184">
        <f t="shared" si="4"/>
        <v>0</v>
      </c>
      <c r="AV17" s="184"/>
      <c r="AW17" s="184"/>
      <c r="AX17" s="184"/>
      <c r="AY17" s="185">
        <f t="shared" si="5"/>
        <v>0</v>
      </c>
      <c r="AZ17" s="185"/>
      <c r="BA17" s="185"/>
      <c r="BB17" s="185">
        <f t="shared" si="6"/>
        <v>0</v>
      </c>
      <c r="BC17" s="185"/>
      <c r="BD17" s="185"/>
      <c r="BE17" s="188">
        <f t="shared" si="7"/>
        <v>0</v>
      </c>
      <c r="BF17" s="188"/>
      <c r="BG17" s="188"/>
      <c r="BH17" s="188"/>
      <c r="BI17" s="186">
        <f t="shared" si="8"/>
        <v>0</v>
      </c>
      <c r="BJ17" s="186"/>
      <c r="BK17" s="186"/>
      <c r="BL17" s="186"/>
      <c r="BM17" s="156">
        <f t="shared" si="9"/>
        <v>0</v>
      </c>
      <c r="BN17" s="156"/>
      <c r="BO17" s="156"/>
      <c r="BP17" s="156"/>
    </row>
    <row r="18" spans="2:68" ht="18" customHeight="1" x14ac:dyDescent="0.45">
      <c r="B18" s="180">
        <v>0</v>
      </c>
      <c r="C18" s="180"/>
      <c r="D18" s="61"/>
      <c r="E18" s="181"/>
      <c r="F18" s="181"/>
      <c r="G18" s="62" t="s">
        <v>23</v>
      </c>
      <c r="H18" s="189"/>
      <c r="I18" s="189"/>
      <c r="J18" s="63" t="s">
        <v>19</v>
      </c>
      <c r="K18" s="181"/>
      <c r="L18" s="181"/>
      <c r="M18" s="62" t="s">
        <v>23</v>
      </c>
      <c r="N18" s="189"/>
      <c r="O18" s="189"/>
      <c r="P18" s="181" t="str">
        <f t="shared" si="0"/>
        <v/>
      </c>
      <c r="Q18" s="181"/>
      <c r="R18" s="62" t="s">
        <v>23</v>
      </c>
      <c r="S18" s="189" t="str">
        <f t="shared" si="1"/>
        <v/>
      </c>
      <c r="T18" s="189"/>
      <c r="U18" s="63" t="s">
        <v>19</v>
      </c>
      <c r="V18" s="181" t="str">
        <f t="shared" si="2"/>
        <v/>
      </c>
      <c r="W18" s="181"/>
      <c r="X18" s="62" t="s">
        <v>23</v>
      </c>
      <c r="Y18" s="189" t="str">
        <f t="shared" si="3"/>
        <v/>
      </c>
      <c r="Z18" s="189"/>
      <c r="AA18" s="183"/>
      <c r="AB18" s="183"/>
      <c r="AC18" s="183"/>
      <c r="AD18" s="183"/>
      <c r="AE18" s="190"/>
      <c r="AF18" s="190"/>
      <c r="AG18" s="190"/>
      <c r="AH18" s="190"/>
      <c r="AI18" s="190"/>
      <c r="AJ18" s="190"/>
      <c r="AK18" s="190"/>
      <c r="AL18" s="190"/>
      <c r="AM18" s="190">
        <v>0</v>
      </c>
      <c r="AN18" s="190"/>
      <c r="AO18" s="190"/>
      <c r="AP18" s="190"/>
      <c r="AQ18" s="190">
        <v>0</v>
      </c>
      <c r="AR18" s="190"/>
      <c r="AS18" s="190"/>
      <c r="AT18" s="190"/>
      <c r="AU18" s="184">
        <f t="shared" si="4"/>
        <v>0</v>
      </c>
      <c r="AV18" s="184"/>
      <c r="AW18" s="184"/>
      <c r="AX18" s="184"/>
      <c r="AY18" s="185">
        <f t="shared" si="5"/>
        <v>0</v>
      </c>
      <c r="AZ18" s="185"/>
      <c r="BA18" s="185"/>
      <c r="BB18" s="185">
        <f t="shared" si="6"/>
        <v>0</v>
      </c>
      <c r="BC18" s="185"/>
      <c r="BD18" s="185"/>
      <c r="BE18" s="188">
        <f t="shared" si="7"/>
        <v>0</v>
      </c>
      <c r="BF18" s="188"/>
      <c r="BG18" s="188"/>
      <c r="BH18" s="188"/>
      <c r="BI18" s="186">
        <f t="shared" si="8"/>
        <v>0</v>
      </c>
      <c r="BJ18" s="186"/>
      <c r="BK18" s="186"/>
      <c r="BL18" s="186"/>
      <c r="BM18" s="156">
        <f t="shared" si="9"/>
        <v>0</v>
      </c>
      <c r="BN18" s="156"/>
      <c r="BO18" s="156"/>
      <c r="BP18" s="156"/>
    </row>
    <row r="19" spans="2:68" ht="18" customHeight="1" x14ac:dyDescent="0.45">
      <c r="B19" s="180">
        <v>0</v>
      </c>
      <c r="C19" s="180"/>
      <c r="D19" s="61"/>
      <c r="E19" s="181"/>
      <c r="F19" s="181"/>
      <c r="G19" s="62" t="s">
        <v>23</v>
      </c>
      <c r="H19" s="189"/>
      <c r="I19" s="189"/>
      <c r="J19" s="63" t="s">
        <v>19</v>
      </c>
      <c r="K19" s="181"/>
      <c r="L19" s="181"/>
      <c r="M19" s="62" t="s">
        <v>23</v>
      </c>
      <c r="N19" s="189"/>
      <c r="O19" s="189"/>
      <c r="P19" s="181" t="str">
        <f t="shared" si="0"/>
        <v/>
      </c>
      <c r="Q19" s="181"/>
      <c r="R19" s="62" t="s">
        <v>23</v>
      </c>
      <c r="S19" s="189" t="str">
        <f t="shared" si="1"/>
        <v/>
      </c>
      <c r="T19" s="189"/>
      <c r="U19" s="63" t="s">
        <v>19</v>
      </c>
      <c r="V19" s="181" t="str">
        <f t="shared" si="2"/>
        <v/>
      </c>
      <c r="W19" s="181"/>
      <c r="X19" s="62" t="s">
        <v>23</v>
      </c>
      <c r="Y19" s="189" t="str">
        <f t="shared" si="3"/>
        <v/>
      </c>
      <c r="Z19" s="189"/>
      <c r="AA19" s="183"/>
      <c r="AB19" s="183"/>
      <c r="AC19" s="183"/>
      <c r="AD19" s="183"/>
      <c r="AE19" s="190"/>
      <c r="AF19" s="190"/>
      <c r="AG19" s="190"/>
      <c r="AH19" s="190"/>
      <c r="AI19" s="190"/>
      <c r="AJ19" s="190"/>
      <c r="AK19" s="190"/>
      <c r="AL19" s="190"/>
      <c r="AM19" s="190">
        <v>0</v>
      </c>
      <c r="AN19" s="190"/>
      <c r="AO19" s="190"/>
      <c r="AP19" s="190"/>
      <c r="AQ19" s="190">
        <v>0</v>
      </c>
      <c r="AR19" s="190"/>
      <c r="AS19" s="190"/>
      <c r="AT19" s="190"/>
      <c r="AU19" s="184">
        <f t="shared" si="4"/>
        <v>0</v>
      </c>
      <c r="AV19" s="184"/>
      <c r="AW19" s="184"/>
      <c r="AX19" s="184"/>
      <c r="AY19" s="185">
        <f t="shared" si="5"/>
        <v>0</v>
      </c>
      <c r="AZ19" s="185"/>
      <c r="BA19" s="185"/>
      <c r="BB19" s="185">
        <f t="shared" si="6"/>
        <v>0</v>
      </c>
      <c r="BC19" s="185"/>
      <c r="BD19" s="185"/>
      <c r="BE19" s="188">
        <f t="shared" si="7"/>
        <v>0</v>
      </c>
      <c r="BF19" s="188"/>
      <c r="BG19" s="188"/>
      <c r="BH19" s="188"/>
      <c r="BI19" s="186">
        <f t="shared" si="8"/>
        <v>0</v>
      </c>
      <c r="BJ19" s="186"/>
      <c r="BK19" s="186"/>
      <c r="BL19" s="186"/>
      <c r="BM19" s="156">
        <f t="shared" si="9"/>
        <v>0</v>
      </c>
      <c r="BN19" s="156"/>
      <c r="BO19" s="156"/>
      <c r="BP19" s="156"/>
    </row>
    <row r="20" spans="2:68" ht="18" customHeight="1" x14ac:dyDescent="0.45">
      <c r="B20" s="180">
        <v>0</v>
      </c>
      <c r="C20" s="180"/>
      <c r="D20" s="58"/>
      <c r="E20" s="181"/>
      <c r="F20" s="181"/>
      <c r="G20" s="59" t="s">
        <v>23</v>
      </c>
      <c r="H20" s="182"/>
      <c r="I20" s="182"/>
      <c r="J20" s="60" t="s">
        <v>19</v>
      </c>
      <c r="K20" s="181"/>
      <c r="L20" s="181"/>
      <c r="M20" s="59" t="s">
        <v>23</v>
      </c>
      <c r="N20" s="182"/>
      <c r="O20" s="182"/>
      <c r="P20" s="181" t="str">
        <f t="shared" si="0"/>
        <v/>
      </c>
      <c r="Q20" s="181"/>
      <c r="R20" s="59" t="s">
        <v>23</v>
      </c>
      <c r="S20" s="182" t="str">
        <f t="shared" si="1"/>
        <v/>
      </c>
      <c r="T20" s="182"/>
      <c r="U20" s="60" t="s">
        <v>19</v>
      </c>
      <c r="V20" s="181" t="str">
        <f t="shared" si="2"/>
        <v/>
      </c>
      <c r="W20" s="181"/>
      <c r="X20" s="59" t="s">
        <v>23</v>
      </c>
      <c r="Y20" s="182" t="str">
        <f t="shared" si="3"/>
        <v/>
      </c>
      <c r="Z20" s="182"/>
      <c r="AA20" s="183"/>
      <c r="AB20" s="183"/>
      <c r="AC20" s="183"/>
      <c r="AD20" s="183"/>
      <c r="AE20" s="183"/>
      <c r="AF20" s="183"/>
      <c r="AG20" s="183"/>
      <c r="AH20" s="183"/>
      <c r="AI20" s="183"/>
      <c r="AJ20" s="183"/>
      <c r="AK20" s="183"/>
      <c r="AL20" s="183"/>
      <c r="AM20" s="183">
        <v>0</v>
      </c>
      <c r="AN20" s="183"/>
      <c r="AO20" s="183"/>
      <c r="AP20" s="183"/>
      <c r="AQ20" s="183">
        <v>0</v>
      </c>
      <c r="AR20" s="183"/>
      <c r="AS20" s="183"/>
      <c r="AT20" s="183"/>
      <c r="AU20" s="184">
        <f t="shared" si="4"/>
        <v>0</v>
      </c>
      <c r="AV20" s="184"/>
      <c r="AW20" s="184"/>
      <c r="AX20" s="184"/>
      <c r="AY20" s="185">
        <f t="shared" si="5"/>
        <v>0</v>
      </c>
      <c r="AZ20" s="185"/>
      <c r="BA20" s="185"/>
      <c r="BB20" s="185">
        <f t="shared" si="6"/>
        <v>0</v>
      </c>
      <c r="BC20" s="185"/>
      <c r="BD20" s="185"/>
      <c r="BE20" s="188">
        <f t="shared" si="7"/>
        <v>0</v>
      </c>
      <c r="BF20" s="188"/>
      <c r="BG20" s="188"/>
      <c r="BH20" s="188"/>
      <c r="BI20" s="186">
        <f t="shared" si="8"/>
        <v>0</v>
      </c>
      <c r="BJ20" s="186"/>
      <c r="BK20" s="186"/>
      <c r="BL20" s="186"/>
      <c r="BM20" s="156">
        <f t="shared" si="9"/>
        <v>0</v>
      </c>
      <c r="BN20" s="156"/>
      <c r="BO20" s="156"/>
      <c r="BP20" s="156"/>
    </row>
    <row r="21" spans="2:68" ht="18" customHeight="1" x14ac:dyDescent="0.45">
      <c r="B21" s="180">
        <v>0</v>
      </c>
      <c r="C21" s="180"/>
      <c r="D21" s="61"/>
      <c r="E21" s="181"/>
      <c r="F21" s="181"/>
      <c r="G21" s="62" t="s">
        <v>23</v>
      </c>
      <c r="H21" s="189"/>
      <c r="I21" s="189"/>
      <c r="J21" s="63" t="s">
        <v>19</v>
      </c>
      <c r="K21" s="181"/>
      <c r="L21" s="181"/>
      <c r="M21" s="62" t="s">
        <v>23</v>
      </c>
      <c r="N21" s="189"/>
      <c r="O21" s="189"/>
      <c r="P21" s="181" t="str">
        <f t="shared" si="0"/>
        <v/>
      </c>
      <c r="Q21" s="181"/>
      <c r="R21" s="62" t="s">
        <v>23</v>
      </c>
      <c r="S21" s="189" t="str">
        <f t="shared" si="1"/>
        <v/>
      </c>
      <c r="T21" s="189"/>
      <c r="U21" s="63" t="s">
        <v>19</v>
      </c>
      <c r="V21" s="181" t="str">
        <f t="shared" si="2"/>
        <v/>
      </c>
      <c r="W21" s="181"/>
      <c r="X21" s="62" t="s">
        <v>23</v>
      </c>
      <c r="Y21" s="189" t="str">
        <f t="shared" si="3"/>
        <v/>
      </c>
      <c r="Z21" s="189"/>
      <c r="AA21" s="183"/>
      <c r="AB21" s="183"/>
      <c r="AC21" s="183"/>
      <c r="AD21" s="183"/>
      <c r="AE21" s="190"/>
      <c r="AF21" s="190"/>
      <c r="AG21" s="190"/>
      <c r="AH21" s="190"/>
      <c r="AI21" s="190"/>
      <c r="AJ21" s="190"/>
      <c r="AK21" s="190"/>
      <c r="AL21" s="190"/>
      <c r="AM21" s="190">
        <v>0</v>
      </c>
      <c r="AN21" s="190"/>
      <c r="AO21" s="190"/>
      <c r="AP21" s="190"/>
      <c r="AQ21" s="190">
        <v>0</v>
      </c>
      <c r="AR21" s="190"/>
      <c r="AS21" s="190"/>
      <c r="AT21" s="190"/>
      <c r="AU21" s="184">
        <f t="shared" si="4"/>
        <v>0</v>
      </c>
      <c r="AV21" s="184"/>
      <c r="AW21" s="184"/>
      <c r="AX21" s="184"/>
      <c r="AY21" s="185">
        <f t="shared" si="5"/>
        <v>0</v>
      </c>
      <c r="AZ21" s="185"/>
      <c r="BA21" s="185"/>
      <c r="BB21" s="185">
        <f t="shared" si="6"/>
        <v>0</v>
      </c>
      <c r="BC21" s="185"/>
      <c r="BD21" s="185"/>
      <c r="BE21" s="188">
        <f t="shared" si="7"/>
        <v>0</v>
      </c>
      <c r="BF21" s="188"/>
      <c r="BG21" s="188"/>
      <c r="BH21" s="188"/>
      <c r="BI21" s="186">
        <f t="shared" si="8"/>
        <v>0</v>
      </c>
      <c r="BJ21" s="186"/>
      <c r="BK21" s="186"/>
      <c r="BL21" s="186"/>
      <c r="BM21" s="156">
        <f t="shared" si="9"/>
        <v>0</v>
      </c>
      <c r="BN21" s="156"/>
      <c r="BO21" s="156"/>
      <c r="BP21" s="156"/>
    </row>
    <row r="22" spans="2:68" ht="18" customHeight="1" x14ac:dyDescent="0.45">
      <c r="B22" s="180">
        <v>0</v>
      </c>
      <c r="C22" s="180"/>
      <c r="D22" s="61"/>
      <c r="E22" s="181"/>
      <c r="F22" s="181"/>
      <c r="G22" s="62" t="s">
        <v>23</v>
      </c>
      <c r="H22" s="189"/>
      <c r="I22" s="189"/>
      <c r="J22" s="63" t="s">
        <v>19</v>
      </c>
      <c r="K22" s="181"/>
      <c r="L22" s="181"/>
      <c r="M22" s="62" t="s">
        <v>23</v>
      </c>
      <c r="N22" s="189"/>
      <c r="O22" s="189"/>
      <c r="P22" s="181" t="str">
        <f t="shared" si="0"/>
        <v/>
      </c>
      <c r="Q22" s="181"/>
      <c r="R22" s="62" t="s">
        <v>23</v>
      </c>
      <c r="S22" s="189" t="str">
        <f t="shared" si="1"/>
        <v/>
      </c>
      <c r="T22" s="189"/>
      <c r="U22" s="63" t="s">
        <v>19</v>
      </c>
      <c r="V22" s="181" t="str">
        <f t="shared" si="2"/>
        <v/>
      </c>
      <c r="W22" s="181"/>
      <c r="X22" s="62" t="s">
        <v>23</v>
      </c>
      <c r="Y22" s="189" t="str">
        <f t="shared" si="3"/>
        <v/>
      </c>
      <c r="Z22" s="189"/>
      <c r="AA22" s="183"/>
      <c r="AB22" s="183"/>
      <c r="AC22" s="183"/>
      <c r="AD22" s="183"/>
      <c r="AE22" s="190"/>
      <c r="AF22" s="190"/>
      <c r="AG22" s="190"/>
      <c r="AH22" s="190"/>
      <c r="AI22" s="190"/>
      <c r="AJ22" s="190"/>
      <c r="AK22" s="190"/>
      <c r="AL22" s="190"/>
      <c r="AM22" s="190">
        <v>0</v>
      </c>
      <c r="AN22" s="190"/>
      <c r="AO22" s="190"/>
      <c r="AP22" s="190"/>
      <c r="AQ22" s="190">
        <v>0</v>
      </c>
      <c r="AR22" s="190"/>
      <c r="AS22" s="190"/>
      <c r="AT22" s="190"/>
      <c r="AU22" s="184">
        <f t="shared" si="4"/>
        <v>0</v>
      </c>
      <c r="AV22" s="184"/>
      <c r="AW22" s="184"/>
      <c r="AX22" s="184"/>
      <c r="AY22" s="185">
        <f t="shared" si="5"/>
        <v>0</v>
      </c>
      <c r="AZ22" s="185"/>
      <c r="BA22" s="185"/>
      <c r="BB22" s="185">
        <f t="shared" si="6"/>
        <v>0</v>
      </c>
      <c r="BC22" s="185"/>
      <c r="BD22" s="185"/>
      <c r="BE22" s="188">
        <f t="shared" si="7"/>
        <v>0</v>
      </c>
      <c r="BF22" s="188"/>
      <c r="BG22" s="188"/>
      <c r="BH22" s="188"/>
      <c r="BI22" s="186">
        <f t="shared" si="8"/>
        <v>0</v>
      </c>
      <c r="BJ22" s="186"/>
      <c r="BK22" s="186"/>
      <c r="BL22" s="186"/>
      <c r="BM22" s="156">
        <f t="shared" si="9"/>
        <v>0</v>
      </c>
      <c r="BN22" s="156"/>
      <c r="BO22" s="156"/>
      <c r="BP22" s="156"/>
    </row>
    <row r="23" spans="2:68" ht="18" customHeight="1" x14ac:dyDescent="0.45">
      <c r="B23" s="180">
        <v>0</v>
      </c>
      <c r="C23" s="180"/>
      <c r="D23" s="61"/>
      <c r="E23" s="181"/>
      <c r="F23" s="181"/>
      <c r="G23" s="62" t="s">
        <v>23</v>
      </c>
      <c r="H23" s="189"/>
      <c r="I23" s="189"/>
      <c r="J23" s="63" t="s">
        <v>19</v>
      </c>
      <c r="K23" s="181"/>
      <c r="L23" s="181"/>
      <c r="M23" s="62" t="s">
        <v>23</v>
      </c>
      <c r="N23" s="189"/>
      <c r="O23" s="189"/>
      <c r="P23" s="181" t="str">
        <f t="shared" si="0"/>
        <v/>
      </c>
      <c r="Q23" s="181"/>
      <c r="R23" s="62" t="s">
        <v>23</v>
      </c>
      <c r="S23" s="189" t="str">
        <f t="shared" si="1"/>
        <v/>
      </c>
      <c r="T23" s="189"/>
      <c r="U23" s="63" t="s">
        <v>19</v>
      </c>
      <c r="V23" s="181" t="str">
        <f t="shared" si="2"/>
        <v/>
      </c>
      <c r="W23" s="181"/>
      <c r="X23" s="62" t="s">
        <v>23</v>
      </c>
      <c r="Y23" s="189" t="str">
        <f t="shared" si="3"/>
        <v/>
      </c>
      <c r="Z23" s="189"/>
      <c r="AA23" s="183"/>
      <c r="AB23" s="183"/>
      <c r="AC23" s="183"/>
      <c r="AD23" s="183"/>
      <c r="AE23" s="190"/>
      <c r="AF23" s="190"/>
      <c r="AG23" s="190"/>
      <c r="AH23" s="190"/>
      <c r="AI23" s="190"/>
      <c r="AJ23" s="190"/>
      <c r="AK23" s="190"/>
      <c r="AL23" s="190"/>
      <c r="AM23" s="190">
        <v>0</v>
      </c>
      <c r="AN23" s="190"/>
      <c r="AO23" s="190"/>
      <c r="AP23" s="190"/>
      <c r="AQ23" s="190">
        <v>0</v>
      </c>
      <c r="AR23" s="190"/>
      <c r="AS23" s="190"/>
      <c r="AT23" s="190"/>
      <c r="AU23" s="184">
        <f t="shared" si="4"/>
        <v>0</v>
      </c>
      <c r="AV23" s="184"/>
      <c r="AW23" s="184"/>
      <c r="AX23" s="184"/>
      <c r="AY23" s="185">
        <f t="shared" si="5"/>
        <v>0</v>
      </c>
      <c r="AZ23" s="185"/>
      <c r="BA23" s="185"/>
      <c r="BB23" s="185">
        <f t="shared" si="6"/>
        <v>0</v>
      </c>
      <c r="BC23" s="185"/>
      <c r="BD23" s="185"/>
      <c r="BE23" s="188">
        <f t="shared" si="7"/>
        <v>0</v>
      </c>
      <c r="BF23" s="188"/>
      <c r="BG23" s="188"/>
      <c r="BH23" s="188"/>
      <c r="BI23" s="186">
        <f t="shared" si="8"/>
        <v>0</v>
      </c>
      <c r="BJ23" s="186"/>
      <c r="BK23" s="186"/>
      <c r="BL23" s="186"/>
      <c r="BM23" s="156">
        <f t="shared" si="9"/>
        <v>0</v>
      </c>
      <c r="BN23" s="156"/>
      <c r="BO23" s="156"/>
      <c r="BP23" s="156"/>
    </row>
    <row r="24" spans="2:68" ht="18" customHeight="1" x14ac:dyDescent="0.45">
      <c r="B24" s="180" t="s">
        <v>53</v>
      </c>
      <c r="C24" s="180"/>
      <c r="D24" s="61"/>
      <c r="E24" s="181"/>
      <c r="F24" s="181"/>
      <c r="G24" s="62" t="s">
        <v>23</v>
      </c>
      <c r="H24" s="189"/>
      <c r="I24" s="189"/>
      <c r="J24" s="63" t="s">
        <v>19</v>
      </c>
      <c r="K24" s="181"/>
      <c r="L24" s="181"/>
      <c r="M24" s="62" t="s">
        <v>23</v>
      </c>
      <c r="N24" s="189"/>
      <c r="O24" s="189"/>
      <c r="P24" s="181" t="str">
        <f t="shared" si="0"/>
        <v/>
      </c>
      <c r="Q24" s="181"/>
      <c r="R24" s="62" t="s">
        <v>23</v>
      </c>
      <c r="S24" s="189" t="str">
        <f t="shared" si="1"/>
        <v/>
      </c>
      <c r="T24" s="189"/>
      <c r="U24" s="63" t="s">
        <v>19</v>
      </c>
      <c r="V24" s="181" t="str">
        <f t="shared" si="2"/>
        <v/>
      </c>
      <c r="W24" s="181"/>
      <c r="X24" s="62" t="s">
        <v>23</v>
      </c>
      <c r="Y24" s="189" t="str">
        <f t="shared" si="3"/>
        <v/>
      </c>
      <c r="Z24" s="189"/>
      <c r="AA24" s="183"/>
      <c r="AB24" s="183"/>
      <c r="AC24" s="183"/>
      <c r="AD24" s="183"/>
      <c r="AE24" s="190"/>
      <c r="AF24" s="190"/>
      <c r="AG24" s="190"/>
      <c r="AH24" s="190"/>
      <c r="AI24" s="190"/>
      <c r="AJ24" s="190"/>
      <c r="AK24" s="190"/>
      <c r="AL24" s="190"/>
      <c r="AM24" s="190">
        <v>0</v>
      </c>
      <c r="AN24" s="190"/>
      <c r="AO24" s="190"/>
      <c r="AP24" s="190"/>
      <c r="AQ24" s="190">
        <v>0</v>
      </c>
      <c r="AR24" s="190"/>
      <c r="AS24" s="190"/>
      <c r="AT24" s="190"/>
      <c r="AU24" s="184">
        <f t="shared" si="4"/>
        <v>0</v>
      </c>
      <c r="AV24" s="184"/>
      <c r="AW24" s="184"/>
      <c r="AX24" s="184"/>
      <c r="AY24" s="185">
        <f t="shared" si="5"/>
        <v>0</v>
      </c>
      <c r="AZ24" s="185"/>
      <c r="BA24" s="185"/>
      <c r="BB24" s="185">
        <f t="shared" si="6"/>
        <v>0</v>
      </c>
      <c r="BC24" s="185"/>
      <c r="BD24" s="185"/>
      <c r="BE24" s="188">
        <f t="shared" si="7"/>
        <v>0</v>
      </c>
      <c r="BF24" s="188"/>
      <c r="BG24" s="188"/>
      <c r="BH24" s="188"/>
      <c r="BI24" s="186">
        <f t="shared" si="8"/>
        <v>0</v>
      </c>
      <c r="BJ24" s="186"/>
      <c r="BK24" s="186"/>
      <c r="BL24" s="186"/>
      <c r="BM24" s="156">
        <f t="shared" si="9"/>
        <v>0</v>
      </c>
      <c r="BN24" s="156"/>
      <c r="BO24" s="156"/>
      <c r="BP24" s="156"/>
    </row>
    <row r="25" spans="2:68" ht="18" customHeight="1" x14ac:dyDescent="0.45">
      <c r="B25" s="180" t="s">
        <v>53</v>
      </c>
      <c r="C25" s="180"/>
      <c r="D25" s="61"/>
      <c r="E25" s="181"/>
      <c r="F25" s="181"/>
      <c r="G25" s="62" t="s">
        <v>23</v>
      </c>
      <c r="H25" s="189"/>
      <c r="I25" s="189"/>
      <c r="J25" s="63" t="s">
        <v>19</v>
      </c>
      <c r="K25" s="181"/>
      <c r="L25" s="181"/>
      <c r="M25" s="62" t="s">
        <v>23</v>
      </c>
      <c r="N25" s="189"/>
      <c r="O25" s="189"/>
      <c r="P25" s="181" t="str">
        <f t="shared" si="0"/>
        <v/>
      </c>
      <c r="Q25" s="181"/>
      <c r="R25" s="62" t="s">
        <v>23</v>
      </c>
      <c r="S25" s="189" t="str">
        <f t="shared" si="1"/>
        <v/>
      </c>
      <c r="T25" s="189"/>
      <c r="U25" s="63" t="s">
        <v>19</v>
      </c>
      <c r="V25" s="181" t="str">
        <f t="shared" si="2"/>
        <v/>
      </c>
      <c r="W25" s="181"/>
      <c r="X25" s="62" t="s">
        <v>23</v>
      </c>
      <c r="Y25" s="189" t="str">
        <f t="shared" si="3"/>
        <v/>
      </c>
      <c r="Z25" s="189"/>
      <c r="AA25" s="183"/>
      <c r="AB25" s="183"/>
      <c r="AC25" s="183"/>
      <c r="AD25" s="183"/>
      <c r="AE25" s="190"/>
      <c r="AF25" s="190"/>
      <c r="AG25" s="190"/>
      <c r="AH25" s="190"/>
      <c r="AI25" s="190"/>
      <c r="AJ25" s="190"/>
      <c r="AK25" s="190"/>
      <c r="AL25" s="190"/>
      <c r="AM25" s="190">
        <v>0</v>
      </c>
      <c r="AN25" s="190"/>
      <c r="AO25" s="190"/>
      <c r="AP25" s="190"/>
      <c r="AQ25" s="190">
        <v>0</v>
      </c>
      <c r="AR25" s="190"/>
      <c r="AS25" s="190"/>
      <c r="AT25" s="190"/>
      <c r="AU25" s="184">
        <f t="shared" si="4"/>
        <v>0</v>
      </c>
      <c r="AV25" s="184"/>
      <c r="AW25" s="184"/>
      <c r="AX25" s="184"/>
      <c r="AY25" s="185">
        <f t="shared" si="5"/>
        <v>0</v>
      </c>
      <c r="AZ25" s="185"/>
      <c r="BA25" s="185"/>
      <c r="BB25" s="185">
        <f t="shared" si="6"/>
        <v>0</v>
      </c>
      <c r="BC25" s="185"/>
      <c r="BD25" s="185"/>
      <c r="BE25" s="188">
        <f t="shared" si="7"/>
        <v>0</v>
      </c>
      <c r="BF25" s="188"/>
      <c r="BG25" s="188"/>
      <c r="BH25" s="188"/>
      <c r="BI25" s="186">
        <f t="shared" si="8"/>
        <v>0</v>
      </c>
      <c r="BJ25" s="186"/>
      <c r="BK25" s="186"/>
      <c r="BL25" s="186"/>
      <c r="BM25" s="156">
        <f t="shared" si="9"/>
        <v>0</v>
      </c>
      <c r="BN25" s="156"/>
      <c r="BO25" s="156"/>
      <c r="BP25" s="156"/>
    </row>
    <row r="26" spans="2:68" ht="18" customHeight="1" x14ac:dyDescent="0.45">
      <c r="B26" s="180">
        <v>0</v>
      </c>
      <c r="C26" s="180"/>
      <c r="D26" s="58"/>
      <c r="E26" s="181"/>
      <c r="F26" s="181"/>
      <c r="G26" s="59" t="s">
        <v>23</v>
      </c>
      <c r="H26" s="182"/>
      <c r="I26" s="182"/>
      <c r="J26" s="60" t="s">
        <v>19</v>
      </c>
      <c r="K26" s="181"/>
      <c r="L26" s="181"/>
      <c r="M26" s="59" t="s">
        <v>23</v>
      </c>
      <c r="N26" s="182"/>
      <c r="O26" s="182"/>
      <c r="P26" s="181" t="str">
        <f t="shared" si="0"/>
        <v/>
      </c>
      <c r="Q26" s="181"/>
      <c r="R26" s="59" t="s">
        <v>23</v>
      </c>
      <c r="S26" s="182" t="str">
        <f t="shared" si="1"/>
        <v/>
      </c>
      <c r="T26" s="182"/>
      <c r="U26" s="60" t="s">
        <v>19</v>
      </c>
      <c r="V26" s="181" t="str">
        <f t="shared" si="2"/>
        <v/>
      </c>
      <c r="W26" s="181"/>
      <c r="X26" s="59" t="s">
        <v>23</v>
      </c>
      <c r="Y26" s="182" t="str">
        <f t="shared" si="3"/>
        <v/>
      </c>
      <c r="Z26" s="182"/>
      <c r="AA26" s="183"/>
      <c r="AB26" s="183"/>
      <c r="AC26" s="183"/>
      <c r="AD26" s="183"/>
      <c r="AE26" s="183"/>
      <c r="AF26" s="183"/>
      <c r="AG26" s="183"/>
      <c r="AH26" s="183"/>
      <c r="AI26" s="183"/>
      <c r="AJ26" s="183"/>
      <c r="AK26" s="183"/>
      <c r="AL26" s="183"/>
      <c r="AM26" s="183">
        <v>0</v>
      </c>
      <c r="AN26" s="183"/>
      <c r="AO26" s="183"/>
      <c r="AP26" s="183"/>
      <c r="AQ26" s="183">
        <v>0</v>
      </c>
      <c r="AR26" s="183"/>
      <c r="AS26" s="183"/>
      <c r="AT26" s="183"/>
      <c r="AU26" s="184">
        <f t="shared" si="4"/>
        <v>0</v>
      </c>
      <c r="AV26" s="184"/>
      <c r="AW26" s="184"/>
      <c r="AX26" s="184"/>
      <c r="AY26" s="185">
        <f t="shared" si="5"/>
        <v>0</v>
      </c>
      <c r="AZ26" s="185"/>
      <c r="BA26" s="185"/>
      <c r="BB26" s="185">
        <f t="shared" si="6"/>
        <v>0</v>
      </c>
      <c r="BC26" s="185"/>
      <c r="BD26" s="185"/>
      <c r="BE26" s="188">
        <f t="shared" si="7"/>
        <v>0</v>
      </c>
      <c r="BF26" s="188"/>
      <c r="BG26" s="188"/>
      <c r="BH26" s="188"/>
      <c r="BI26" s="186">
        <f t="shared" si="8"/>
        <v>0</v>
      </c>
      <c r="BJ26" s="186"/>
      <c r="BK26" s="186"/>
      <c r="BL26" s="186"/>
      <c r="BM26" s="156">
        <f t="shared" si="9"/>
        <v>0</v>
      </c>
      <c r="BN26" s="156"/>
      <c r="BO26" s="156"/>
      <c r="BP26" s="156"/>
    </row>
    <row r="27" spans="2:68" ht="18" customHeight="1" x14ac:dyDescent="0.45">
      <c r="B27" s="180">
        <v>0</v>
      </c>
      <c r="C27" s="180"/>
      <c r="D27" s="61"/>
      <c r="E27" s="181"/>
      <c r="F27" s="181"/>
      <c r="G27" s="62" t="s">
        <v>23</v>
      </c>
      <c r="H27" s="189"/>
      <c r="I27" s="189"/>
      <c r="J27" s="63" t="s">
        <v>19</v>
      </c>
      <c r="K27" s="181"/>
      <c r="L27" s="181"/>
      <c r="M27" s="62" t="s">
        <v>23</v>
      </c>
      <c r="N27" s="189"/>
      <c r="O27" s="189"/>
      <c r="P27" s="181" t="str">
        <f t="shared" si="0"/>
        <v/>
      </c>
      <c r="Q27" s="181"/>
      <c r="R27" s="62" t="s">
        <v>23</v>
      </c>
      <c r="S27" s="189" t="str">
        <f t="shared" si="1"/>
        <v/>
      </c>
      <c r="T27" s="189"/>
      <c r="U27" s="63" t="s">
        <v>19</v>
      </c>
      <c r="V27" s="181" t="str">
        <f t="shared" si="2"/>
        <v/>
      </c>
      <c r="W27" s="181"/>
      <c r="X27" s="62" t="s">
        <v>23</v>
      </c>
      <c r="Y27" s="189" t="str">
        <f t="shared" si="3"/>
        <v/>
      </c>
      <c r="Z27" s="189"/>
      <c r="AA27" s="183"/>
      <c r="AB27" s="183"/>
      <c r="AC27" s="183"/>
      <c r="AD27" s="183"/>
      <c r="AE27" s="190"/>
      <c r="AF27" s="190"/>
      <c r="AG27" s="190"/>
      <c r="AH27" s="190"/>
      <c r="AI27" s="190"/>
      <c r="AJ27" s="190"/>
      <c r="AK27" s="190"/>
      <c r="AL27" s="190"/>
      <c r="AM27" s="190">
        <v>0</v>
      </c>
      <c r="AN27" s="190"/>
      <c r="AO27" s="190"/>
      <c r="AP27" s="190"/>
      <c r="AQ27" s="190">
        <v>0</v>
      </c>
      <c r="AR27" s="190"/>
      <c r="AS27" s="190"/>
      <c r="AT27" s="190"/>
      <c r="AU27" s="184">
        <f t="shared" si="4"/>
        <v>0</v>
      </c>
      <c r="AV27" s="184"/>
      <c r="AW27" s="184"/>
      <c r="AX27" s="184"/>
      <c r="AY27" s="185">
        <f t="shared" si="5"/>
        <v>0</v>
      </c>
      <c r="AZ27" s="185"/>
      <c r="BA27" s="185"/>
      <c r="BB27" s="185">
        <f t="shared" si="6"/>
        <v>0</v>
      </c>
      <c r="BC27" s="185"/>
      <c r="BD27" s="185"/>
      <c r="BE27" s="188">
        <f t="shared" si="7"/>
        <v>0</v>
      </c>
      <c r="BF27" s="188"/>
      <c r="BG27" s="188"/>
      <c r="BH27" s="188"/>
      <c r="BI27" s="186">
        <f t="shared" si="8"/>
        <v>0</v>
      </c>
      <c r="BJ27" s="186"/>
      <c r="BK27" s="186"/>
      <c r="BL27" s="186"/>
      <c r="BM27" s="156">
        <f t="shared" si="9"/>
        <v>0</v>
      </c>
      <c r="BN27" s="156"/>
      <c r="BO27" s="156"/>
      <c r="BP27" s="156"/>
    </row>
    <row r="28" spans="2:68" ht="18" customHeight="1" x14ac:dyDescent="0.45">
      <c r="B28" s="180">
        <v>0</v>
      </c>
      <c r="C28" s="180"/>
      <c r="D28" s="61"/>
      <c r="E28" s="181"/>
      <c r="F28" s="181"/>
      <c r="G28" s="62" t="s">
        <v>23</v>
      </c>
      <c r="H28" s="189"/>
      <c r="I28" s="189"/>
      <c r="J28" s="63" t="s">
        <v>19</v>
      </c>
      <c r="K28" s="181"/>
      <c r="L28" s="181"/>
      <c r="M28" s="62" t="s">
        <v>23</v>
      </c>
      <c r="N28" s="189"/>
      <c r="O28" s="189"/>
      <c r="P28" s="181" t="str">
        <f t="shared" si="0"/>
        <v/>
      </c>
      <c r="Q28" s="181"/>
      <c r="R28" s="62" t="s">
        <v>23</v>
      </c>
      <c r="S28" s="189" t="str">
        <f t="shared" si="1"/>
        <v/>
      </c>
      <c r="T28" s="189"/>
      <c r="U28" s="63" t="s">
        <v>19</v>
      </c>
      <c r="V28" s="181" t="str">
        <f t="shared" si="2"/>
        <v/>
      </c>
      <c r="W28" s="181"/>
      <c r="X28" s="62" t="s">
        <v>23</v>
      </c>
      <c r="Y28" s="189" t="str">
        <f t="shared" si="3"/>
        <v/>
      </c>
      <c r="Z28" s="189"/>
      <c r="AA28" s="183"/>
      <c r="AB28" s="183"/>
      <c r="AC28" s="183"/>
      <c r="AD28" s="183"/>
      <c r="AE28" s="190"/>
      <c r="AF28" s="190"/>
      <c r="AG28" s="190"/>
      <c r="AH28" s="190"/>
      <c r="AI28" s="190"/>
      <c r="AJ28" s="190"/>
      <c r="AK28" s="190"/>
      <c r="AL28" s="190"/>
      <c r="AM28" s="190">
        <v>0</v>
      </c>
      <c r="AN28" s="190"/>
      <c r="AO28" s="190"/>
      <c r="AP28" s="190"/>
      <c r="AQ28" s="190">
        <v>0</v>
      </c>
      <c r="AR28" s="190"/>
      <c r="AS28" s="190"/>
      <c r="AT28" s="190"/>
      <c r="AU28" s="184">
        <f t="shared" si="4"/>
        <v>0</v>
      </c>
      <c r="AV28" s="184"/>
      <c r="AW28" s="184"/>
      <c r="AX28" s="184"/>
      <c r="AY28" s="185">
        <f t="shared" si="5"/>
        <v>0</v>
      </c>
      <c r="AZ28" s="185"/>
      <c r="BA28" s="185"/>
      <c r="BB28" s="185">
        <f t="shared" si="6"/>
        <v>0</v>
      </c>
      <c r="BC28" s="185"/>
      <c r="BD28" s="185"/>
      <c r="BE28" s="188">
        <f t="shared" si="7"/>
        <v>0</v>
      </c>
      <c r="BF28" s="188"/>
      <c r="BG28" s="188"/>
      <c r="BH28" s="188"/>
      <c r="BI28" s="186">
        <f t="shared" si="8"/>
        <v>0</v>
      </c>
      <c r="BJ28" s="186"/>
      <c r="BK28" s="186"/>
      <c r="BL28" s="186"/>
      <c r="BM28" s="156">
        <f t="shared" si="9"/>
        <v>0</v>
      </c>
      <c r="BN28" s="156"/>
      <c r="BO28" s="156"/>
      <c r="BP28" s="156"/>
    </row>
    <row r="29" spans="2:68" ht="18" customHeight="1" x14ac:dyDescent="0.45">
      <c r="B29" s="180">
        <v>0</v>
      </c>
      <c r="C29" s="180"/>
      <c r="D29" s="61"/>
      <c r="E29" s="181"/>
      <c r="F29" s="181"/>
      <c r="G29" s="62" t="s">
        <v>23</v>
      </c>
      <c r="H29" s="189"/>
      <c r="I29" s="189"/>
      <c r="J29" s="63" t="s">
        <v>19</v>
      </c>
      <c r="K29" s="181"/>
      <c r="L29" s="181"/>
      <c r="M29" s="62" t="s">
        <v>23</v>
      </c>
      <c r="N29" s="189"/>
      <c r="O29" s="189"/>
      <c r="P29" s="181" t="str">
        <f t="shared" si="0"/>
        <v/>
      </c>
      <c r="Q29" s="181"/>
      <c r="R29" s="62" t="s">
        <v>23</v>
      </c>
      <c r="S29" s="189" t="str">
        <f t="shared" si="1"/>
        <v/>
      </c>
      <c r="T29" s="189"/>
      <c r="U29" s="63" t="s">
        <v>19</v>
      </c>
      <c r="V29" s="181" t="str">
        <f t="shared" si="2"/>
        <v/>
      </c>
      <c r="W29" s="181"/>
      <c r="X29" s="62" t="s">
        <v>23</v>
      </c>
      <c r="Y29" s="189" t="str">
        <f t="shared" si="3"/>
        <v/>
      </c>
      <c r="Z29" s="189"/>
      <c r="AA29" s="183"/>
      <c r="AB29" s="183"/>
      <c r="AC29" s="183"/>
      <c r="AD29" s="183"/>
      <c r="AE29" s="190"/>
      <c r="AF29" s="190"/>
      <c r="AG29" s="190"/>
      <c r="AH29" s="190"/>
      <c r="AI29" s="190"/>
      <c r="AJ29" s="190"/>
      <c r="AK29" s="190"/>
      <c r="AL29" s="190"/>
      <c r="AM29" s="190">
        <v>0</v>
      </c>
      <c r="AN29" s="190"/>
      <c r="AO29" s="190"/>
      <c r="AP29" s="190"/>
      <c r="AQ29" s="190">
        <v>0</v>
      </c>
      <c r="AR29" s="190"/>
      <c r="AS29" s="190"/>
      <c r="AT29" s="190"/>
      <c r="AU29" s="184">
        <f t="shared" si="4"/>
        <v>0</v>
      </c>
      <c r="AV29" s="184"/>
      <c r="AW29" s="184"/>
      <c r="AX29" s="184"/>
      <c r="AY29" s="185">
        <f t="shared" si="5"/>
        <v>0</v>
      </c>
      <c r="AZ29" s="185"/>
      <c r="BA29" s="185"/>
      <c r="BB29" s="185">
        <f t="shared" si="6"/>
        <v>0</v>
      </c>
      <c r="BC29" s="185"/>
      <c r="BD29" s="185"/>
      <c r="BE29" s="188">
        <f t="shared" si="7"/>
        <v>0</v>
      </c>
      <c r="BF29" s="188"/>
      <c r="BG29" s="188"/>
      <c r="BH29" s="188"/>
      <c r="BI29" s="186">
        <f t="shared" si="8"/>
        <v>0</v>
      </c>
      <c r="BJ29" s="186"/>
      <c r="BK29" s="186"/>
      <c r="BL29" s="186"/>
      <c r="BM29" s="156">
        <f t="shared" si="9"/>
        <v>0</v>
      </c>
      <c r="BN29" s="156"/>
      <c r="BO29" s="156"/>
      <c r="BP29" s="156"/>
    </row>
    <row r="30" spans="2:68" ht="18" customHeight="1" x14ac:dyDescent="0.45">
      <c r="B30" s="180" t="s">
        <v>53</v>
      </c>
      <c r="C30" s="180"/>
      <c r="D30" s="61"/>
      <c r="E30" s="181"/>
      <c r="F30" s="181"/>
      <c r="G30" s="62" t="s">
        <v>23</v>
      </c>
      <c r="H30" s="189"/>
      <c r="I30" s="189"/>
      <c r="J30" s="63" t="s">
        <v>19</v>
      </c>
      <c r="K30" s="181"/>
      <c r="L30" s="181"/>
      <c r="M30" s="62" t="s">
        <v>23</v>
      </c>
      <c r="N30" s="189"/>
      <c r="O30" s="189"/>
      <c r="P30" s="181" t="str">
        <f t="shared" si="0"/>
        <v/>
      </c>
      <c r="Q30" s="181"/>
      <c r="R30" s="62" t="s">
        <v>23</v>
      </c>
      <c r="S30" s="189" t="str">
        <f t="shared" si="1"/>
        <v/>
      </c>
      <c r="T30" s="189"/>
      <c r="U30" s="63" t="s">
        <v>19</v>
      </c>
      <c r="V30" s="181" t="str">
        <f t="shared" si="2"/>
        <v/>
      </c>
      <c r="W30" s="181"/>
      <c r="X30" s="62" t="s">
        <v>23</v>
      </c>
      <c r="Y30" s="189" t="str">
        <f t="shared" si="3"/>
        <v/>
      </c>
      <c r="Z30" s="189"/>
      <c r="AA30" s="183"/>
      <c r="AB30" s="183"/>
      <c r="AC30" s="183"/>
      <c r="AD30" s="183"/>
      <c r="AE30" s="190"/>
      <c r="AF30" s="190"/>
      <c r="AG30" s="190"/>
      <c r="AH30" s="190"/>
      <c r="AI30" s="190"/>
      <c r="AJ30" s="190"/>
      <c r="AK30" s="190"/>
      <c r="AL30" s="190"/>
      <c r="AM30" s="190">
        <v>0</v>
      </c>
      <c r="AN30" s="190"/>
      <c r="AO30" s="190"/>
      <c r="AP30" s="190"/>
      <c r="AQ30" s="190">
        <v>0</v>
      </c>
      <c r="AR30" s="190"/>
      <c r="AS30" s="190"/>
      <c r="AT30" s="190"/>
      <c r="AU30" s="184">
        <f t="shared" si="4"/>
        <v>0</v>
      </c>
      <c r="AV30" s="184"/>
      <c r="AW30" s="184"/>
      <c r="AX30" s="184"/>
      <c r="AY30" s="185">
        <f t="shared" si="5"/>
        <v>0</v>
      </c>
      <c r="AZ30" s="185"/>
      <c r="BA30" s="185"/>
      <c r="BB30" s="185">
        <f t="shared" si="6"/>
        <v>0</v>
      </c>
      <c r="BC30" s="185"/>
      <c r="BD30" s="185"/>
      <c r="BE30" s="188">
        <f t="shared" si="7"/>
        <v>0</v>
      </c>
      <c r="BF30" s="188"/>
      <c r="BG30" s="188"/>
      <c r="BH30" s="188"/>
      <c r="BI30" s="186">
        <f t="shared" si="8"/>
        <v>0</v>
      </c>
      <c r="BJ30" s="186"/>
      <c r="BK30" s="186"/>
      <c r="BL30" s="186"/>
      <c r="BM30" s="156">
        <f t="shared" si="9"/>
        <v>0</v>
      </c>
      <c r="BN30" s="156"/>
      <c r="BO30" s="156"/>
      <c r="BP30" s="156"/>
    </row>
    <row r="31" spans="2:68" ht="18" customHeight="1" x14ac:dyDescent="0.45">
      <c r="B31" s="180" t="s">
        <v>53</v>
      </c>
      <c r="C31" s="180"/>
      <c r="D31" s="61"/>
      <c r="E31" s="181"/>
      <c r="F31" s="181"/>
      <c r="G31" s="62" t="s">
        <v>23</v>
      </c>
      <c r="H31" s="189"/>
      <c r="I31" s="189"/>
      <c r="J31" s="63" t="s">
        <v>19</v>
      </c>
      <c r="K31" s="181"/>
      <c r="L31" s="181"/>
      <c r="M31" s="62" t="s">
        <v>23</v>
      </c>
      <c r="N31" s="189"/>
      <c r="O31" s="189"/>
      <c r="P31" s="181" t="str">
        <f t="shared" si="0"/>
        <v/>
      </c>
      <c r="Q31" s="181"/>
      <c r="R31" s="62" t="s">
        <v>23</v>
      </c>
      <c r="S31" s="189" t="str">
        <f t="shared" si="1"/>
        <v/>
      </c>
      <c r="T31" s="189"/>
      <c r="U31" s="63" t="s">
        <v>19</v>
      </c>
      <c r="V31" s="181" t="str">
        <f t="shared" si="2"/>
        <v/>
      </c>
      <c r="W31" s="181"/>
      <c r="X31" s="62" t="s">
        <v>23</v>
      </c>
      <c r="Y31" s="189" t="str">
        <f t="shared" si="3"/>
        <v/>
      </c>
      <c r="Z31" s="189"/>
      <c r="AA31" s="183"/>
      <c r="AB31" s="183"/>
      <c r="AC31" s="183"/>
      <c r="AD31" s="183"/>
      <c r="AE31" s="190"/>
      <c r="AF31" s="190"/>
      <c r="AG31" s="190"/>
      <c r="AH31" s="190"/>
      <c r="AI31" s="190"/>
      <c r="AJ31" s="190"/>
      <c r="AK31" s="190"/>
      <c r="AL31" s="190"/>
      <c r="AM31" s="190">
        <v>0</v>
      </c>
      <c r="AN31" s="190"/>
      <c r="AO31" s="190"/>
      <c r="AP31" s="190"/>
      <c r="AQ31" s="190">
        <v>0</v>
      </c>
      <c r="AR31" s="190"/>
      <c r="AS31" s="190"/>
      <c r="AT31" s="190"/>
      <c r="AU31" s="184">
        <f t="shared" si="4"/>
        <v>0</v>
      </c>
      <c r="AV31" s="184"/>
      <c r="AW31" s="184"/>
      <c r="AX31" s="184"/>
      <c r="AY31" s="185">
        <f t="shared" si="5"/>
        <v>0</v>
      </c>
      <c r="AZ31" s="185"/>
      <c r="BA31" s="185"/>
      <c r="BB31" s="185">
        <f t="shared" si="6"/>
        <v>0</v>
      </c>
      <c r="BC31" s="185"/>
      <c r="BD31" s="185"/>
      <c r="BE31" s="188">
        <f t="shared" si="7"/>
        <v>0</v>
      </c>
      <c r="BF31" s="188"/>
      <c r="BG31" s="188"/>
      <c r="BH31" s="188"/>
      <c r="BI31" s="186">
        <f t="shared" si="8"/>
        <v>0</v>
      </c>
      <c r="BJ31" s="186"/>
      <c r="BK31" s="186"/>
      <c r="BL31" s="186"/>
      <c r="BM31" s="156">
        <f t="shared" si="9"/>
        <v>0</v>
      </c>
      <c r="BN31" s="156"/>
      <c r="BO31" s="156"/>
      <c r="BP31" s="156"/>
    </row>
    <row r="32" spans="2:68" ht="18" customHeight="1" x14ac:dyDescent="0.45">
      <c r="B32" s="180">
        <v>0</v>
      </c>
      <c r="C32" s="180"/>
      <c r="D32" s="58"/>
      <c r="E32" s="181"/>
      <c r="F32" s="181"/>
      <c r="G32" s="59" t="s">
        <v>23</v>
      </c>
      <c r="H32" s="182"/>
      <c r="I32" s="182"/>
      <c r="J32" s="60" t="s">
        <v>19</v>
      </c>
      <c r="K32" s="181"/>
      <c r="L32" s="181"/>
      <c r="M32" s="59" t="s">
        <v>23</v>
      </c>
      <c r="N32" s="182"/>
      <c r="O32" s="182"/>
      <c r="P32" s="181" t="str">
        <f t="shared" si="0"/>
        <v/>
      </c>
      <c r="Q32" s="181"/>
      <c r="R32" s="59" t="s">
        <v>23</v>
      </c>
      <c r="S32" s="182" t="str">
        <f t="shared" si="1"/>
        <v/>
      </c>
      <c r="T32" s="182"/>
      <c r="U32" s="60" t="s">
        <v>19</v>
      </c>
      <c r="V32" s="181" t="str">
        <f t="shared" si="2"/>
        <v/>
      </c>
      <c r="W32" s="181"/>
      <c r="X32" s="59" t="s">
        <v>23</v>
      </c>
      <c r="Y32" s="182" t="str">
        <f t="shared" si="3"/>
        <v/>
      </c>
      <c r="Z32" s="182"/>
      <c r="AA32" s="183"/>
      <c r="AB32" s="183"/>
      <c r="AC32" s="183"/>
      <c r="AD32" s="183"/>
      <c r="AE32" s="183"/>
      <c r="AF32" s="183"/>
      <c r="AG32" s="183"/>
      <c r="AH32" s="183"/>
      <c r="AI32" s="183"/>
      <c r="AJ32" s="183"/>
      <c r="AK32" s="183"/>
      <c r="AL32" s="183"/>
      <c r="AM32" s="183">
        <v>0</v>
      </c>
      <c r="AN32" s="183"/>
      <c r="AO32" s="183"/>
      <c r="AP32" s="183"/>
      <c r="AQ32" s="183">
        <v>0</v>
      </c>
      <c r="AR32" s="183"/>
      <c r="AS32" s="183"/>
      <c r="AT32" s="183"/>
      <c r="AU32" s="184">
        <f t="shared" si="4"/>
        <v>0</v>
      </c>
      <c r="AV32" s="184"/>
      <c r="AW32" s="184"/>
      <c r="AX32" s="184"/>
      <c r="AY32" s="185">
        <f t="shared" si="5"/>
        <v>0</v>
      </c>
      <c r="AZ32" s="185"/>
      <c r="BA32" s="185"/>
      <c r="BB32" s="185">
        <f t="shared" si="6"/>
        <v>0</v>
      </c>
      <c r="BC32" s="185"/>
      <c r="BD32" s="185"/>
      <c r="BE32" s="188">
        <f t="shared" si="7"/>
        <v>0</v>
      </c>
      <c r="BF32" s="188"/>
      <c r="BG32" s="188"/>
      <c r="BH32" s="188"/>
      <c r="BI32" s="186">
        <f t="shared" si="8"/>
        <v>0</v>
      </c>
      <c r="BJ32" s="186"/>
      <c r="BK32" s="186"/>
      <c r="BL32" s="186"/>
      <c r="BM32" s="156">
        <f t="shared" si="9"/>
        <v>0</v>
      </c>
      <c r="BN32" s="156"/>
      <c r="BO32" s="156"/>
      <c r="BP32" s="156"/>
    </row>
    <row r="33" spans="2:68" ht="18" customHeight="1" x14ac:dyDescent="0.45">
      <c r="B33" s="180">
        <v>0</v>
      </c>
      <c r="C33" s="180"/>
      <c r="D33" s="61"/>
      <c r="E33" s="181"/>
      <c r="F33" s="181"/>
      <c r="G33" s="62" t="s">
        <v>23</v>
      </c>
      <c r="H33" s="189"/>
      <c r="I33" s="189"/>
      <c r="J33" s="63" t="s">
        <v>19</v>
      </c>
      <c r="K33" s="181"/>
      <c r="L33" s="181"/>
      <c r="M33" s="62" t="s">
        <v>23</v>
      </c>
      <c r="N33" s="189"/>
      <c r="O33" s="189"/>
      <c r="P33" s="181" t="str">
        <f t="shared" si="0"/>
        <v/>
      </c>
      <c r="Q33" s="181"/>
      <c r="R33" s="62" t="s">
        <v>23</v>
      </c>
      <c r="S33" s="189" t="str">
        <f t="shared" si="1"/>
        <v/>
      </c>
      <c r="T33" s="189"/>
      <c r="U33" s="63" t="s">
        <v>19</v>
      </c>
      <c r="V33" s="181" t="str">
        <f t="shared" si="2"/>
        <v/>
      </c>
      <c r="W33" s="181"/>
      <c r="X33" s="62" t="s">
        <v>23</v>
      </c>
      <c r="Y33" s="189" t="str">
        <f t="shared" si="3"/>
        <v/>
      </c>
      <c r="Z33" s="189"/>
      <c r="AA33" s="183"/>
      <c r="AB33" s="183"/>
      <c r="AC33" s="183"/>
      <c r="AD33" s="183"/>
      <c r="AE33" s="190"/>
      <c r="AF33" s="190"/>
      <c r="AG33" s="190"/>
      <c r="AH33" s="190"/>
      <c r="AI33" s="190"/>
      <c r="AJ33" s="190"/>
      <c r="AK33" s="190"/>
      <c r="AL33" s="190"/>
      <c r="AM33" s="190">
        <v>0</v>
      </c>
      <c r="AN33" s="190"/>
      <c r="AO33" s="190"/>
      <c r="AP33" s="190"/>
      <c r="AQ33" s="190">
        <v>0</v>
      </c>
      <c r="AR33" s="190"/>
      <c r="AS33" s="190"/>
      <c r="AT33" s="190"/>
      <c r="AU33" s="184">
        <f t="shared" si="4"/>
        <v>0</v>
      </c>
      <c r="AV33" s="184"/>
      <c r="AW33" s="184"/>
      <c r="AX33" s="184"/>
      <c r="AY33" s="185">
        <f t="shared" si="5"/>
        <v>0</v>
      </c>
      <c r="AZ33" s="185"/>
      <c r="BA33" s="185"/>
      <c r="BB33" s="185">
        <f t="shared" si="6"/>
        <v>0</v>
      </c>
      <c r="BC33" s="185"/>
      <c r="BD33" s="185"/>
      <c r="BE33" s="188">
        <f t="shared" si="7"/>
        <v>0</v>
      </c>
      <c r="BF33" s="188"/>
      <c r="BG33" s="188"/>
      <c r="BH33" s="188"/>
      <c r="BI33" s="186">
        <f t="shared" si="8"/>
        <v>0</v>
      </c>
      <c r="BJ33" s="186"/>
      <c r="BK33" s="186"/>
      <c r="BL33" s="186"/>
      <c r="BM33" s="156">
        <f t="shared" si="9"/>
        <v>0</v>
      </c>
      <c r="BN33" s="156"/>
      <c r="BO33" s="156"/>
      <c r="BP33" s="156"/>
    </row>
    <row r="34" spans="2:68" ht="18" customHeight="1" x14ac:dyDescent="0.45">
      <c r="B34" s="180">
        <v>0</v>
      </c>
      <c r="C34" s="180"/>
      <c r="D34" s="61"/>
      <c r="E34" s="181"/>
      <c r="F34" s="181"/>
      <c r="G34" s="62" t="s">
        <v>23</v>
      </c>
      <c r="H34" s="189"/>
      <c r="I34" s="189"/>
      <c r="J34" s="63" t="s">
        <v>19</v>
      </c>
      <c r="K34" s="181"/>
      <c r="L34" s="181"/>
      <c r="M34" s="62" t="s">
        <v>23</v>
      </c>
      <c r="N34" s="189"/>
      <c r="O34" s="189"/>
      <c r="P34" s="181" t="str">
        <f t="shared" si="0"/>
        <v/>
      </c>
      <c r="Q34" s="181"/>
      <c r="R34" s="62" t="s">
        <v>23</v>
      </c>
      <c r="S34" s="189" t="str">
        <f t="shared" si="1"/>
        <v/>
      </c>
      <c r="T34" s="189"/>
      <c r="U34" s="63" t="s">
        <v>19</v>
      </c>
      <c r="V34" s="181" t="str">
        <f t="shared" si="2"/>
        <v/>
      </c>
      <c r="W34" s="181"/>
      <c r="X34" s="62" t="s">
        <v>23</v>
      </c>
      <c r="Y34" s="189" t="str">
        <f t="shared" si="3"/>
        <v/>
      </c>
      <c r="Z34" s="189"/>
      <c r="AA34" s="183"/>
      <c r="AB34" s="183"/>
      <c r="AC34" s="183"/>
      <c r="AD34" s="183"/>
      <c r="AE34" s="190"/>
      <c r="AF34" s="190"/>
      <c r="AG34" s="190"/>
      <c r="AH34" s="190"/>
      <c r="AI34" s="190"/>
      <c r="AJ34" s="190"/>
      <c r="AK34" s="190"/>
      <c r="AL34" s="190"/>
      <c r="AM34" s="190">
        <v>0</v>
      </c>
      <c r="AN34" s="190"/>
      <c r="AO34" s="190"/>
      <c r="AP34" s="190"/>
      <c r="AQ34" s="190">
        <v>0</v>
      </c>
      <c r="AR34" s="190"/>
      <c r="AS34" s="190"/>
      <c r="AT34" s="190"/>
      <c r="AU34" s="184">
        <f t="shared" si="4"/>
        <v>0</v>
      </c>
      <c r="AV34" s="184"/>
      <c r="AW34" s="184"/>
      <c r="AX34" s="184"/>
      <c r="AY34" s="185">
        <f t="shared" si="5"/>
        <v>0</v>
      </c>
      <c r="AZ34" s="185"/>
      <c r="BA34" s="185"/>
      <c r="BB34" s="185">
        <f t="shared" si="6"/>
        <v>0</v>
      </c>
      <c r="BC34" s="185"/>
      <c r="BD34" s="185"/>
      <c r="BE34" s="188">
        <f t="shared" si="7"/>
        <v>0</v>
      </c>
      <c r="BF34" s="188"/>
      <c r="BG34" s="188"/>
      <c r="BH34" s="188"/>
      <c r="BI34" s="186">
        <f t="shared" si="8"/>
        <v>0</v>
      </c>
      <c r="BJ34" s="186"/>
      <c r="BK34" s="186"/>
      <c r="BL34" s="186"/>
      <c r="BM34" s="156">
        <f t="shared" si="9"/>
        <v>0</v>
      </c>
      <c r="BN34" s="156"/>
      <c r="BO34" s="156"/>
      <c r="BP34" s="156"/>
    </row>
    <row r="35" spans="2:68" ht="18" customHeight="1" x14ac:dyDescent="0.45">
      <c r="B35" s="180">
        <v>0</v>
      </c>
      <c r="C35" s="180"/>
      <c r="D35" s="61"/>
      <c r="E35" s="181"/>
      <c r="F35" s="181"/>
      <c r="G35" s="62" t="s">
        <v>23</v>
      </c>
      <c r="H35" s="189"/>
      <c r="I35" s="189"/>
      <c r="J35" s="63" t="s">
        <v>19</v>
      </c>
      <c r="K35" s="181"/>
      <c r="L35" s="181"/>
      <c r="M35" s="62" t="s">
        <v>23</v>
      </c>
      <c r="N35" s="189"/>
      <c r="O35" s="189"/>
      <c r="P35" s="181" t="str">
        <f t="shared" si="0"/>
        <v/>
      </c>
      <c r="Q35" s="181"/>
      <c r="R35" s="62" t="s">
        <v>23</v>
      </c>
      <c r="S35" s="189" t="str">
        <f t="shared" si="1"/>
        <v/>
      </c>
      <c r="T35" s="189"/>
      <c r="U35" s="63" t="s">
        <v>19</v>
      </c>
      <c r="V35" s="181" t="str">
        <f t="shared" si="2"/>
        <v/>
      </c>
      <c r="W35" s="181"/>
      <c r="X35" s="62" t="s">
        <v>23</v>
      </c>
      <c r="Y35" s="189" t="str">
        <f t="shared" si="3"/>
        <v/>
      </c>
      <c r="Z35" s="189"/>
      <c r="AA35" s="183"/>
      <c r="AB35" s="183"/>
      <c r="AC35" s="183"/>
      <c r="AD35" s="183"/>
      <c r="AE35" s="190"/>
      <c r="AF35" s="190"/>
      <c r="AG35" s="190"/>
      <c r="AH35" s="190"/>
      <c r="AI35" s="190"/>
      <c r="AJ35" s="190"/>
      <c r="AK35" s="190"/>
      <c r="AL35" s="190"/>
      <c r="AM35" s="190">
        <v>0</v>
      </c>
      <c r="AN35" s="190"/>
      <c r="AO35" s="190"/>
      <c r="AP35" s="190"/>
      <c r="AQ35" s="190">
        <v>0</v>
      </c>
      <c r="AR35" s="190"/>
      <c r="AS35" s="190"/>
      <c r="AT35" s="190"/>
      <c r="AU35" s="184">
        <f t="shared" si="4"/>
        <v>0</v>
      </c>
      <c r="AV35" s="184"/>
      <c r="AW35" s="184"/>
      <c r="AX35" s="184"/>
      <c r="AY35" s="185">
        <f t="shared" si="5"/>
        <v>0</v>
      </c>
      <c r="AZ35" s="185"/>
      <c r="BA35" s="185"/>
      <c r="BB35" s="185">
        <f t="shared" si="6"/>
        <v>0</v>
      </c>
      <c r="BC35" s="185"/>
      <c r="BD35" s="185"/>
      <c r="BE35" s="188">
        <f t="shared" si="7"/>
        <v>0</v>
      </c>
      <c r="BF35" s="188"/>
      <c r="BG35" s="188"/>
      <c r="BH35" s="188"/>
      <c r="BI35" s="186">
        <f t="shared" si="8"/>
        <v>0</v>
      </c>
      <c r="BJ35" s="186"/>
      <c r="BK35" s="186"/>
      <c r="BL35" s="186"/>
      <c r="BM35" s="156">
        <f t="shared" si="9"/>
        <v>0</v>
      </c>
      <c r="BN35" s="156"/>
      <c r="BO35" s="156"/>
      <c r="BP35" s="156"/>
    </row>
    <row r="36" spans="2:68" ht="18" customHeight="1" x14ac:dyDescent="0.45">
      <c r="B36" s="180" t="s">
        <v>53</v>
      </c>
      <c r="C36" s="180"/>
      <c r="D36" s="61"/>
      <c r="E36" s="181"/>
      <c r="F36" s="181"/>
      <c r="G36" s="62" t="s">
        <v>23</v>
      </c>
      <c r="H36" s="189"/>
      <c r="I36" s="189"/>
      <c r="J36" s="63" t="s">
        <v>19</v>
      </c>
      <c r="K36" s="181"/>
      <c r="L36" s="181"/>
      <c r="M36" s="62" t="s">
        <v>23</v>
      </c>
      <c r="N36" s="189"/>
      <c r="O36" s="189"/>
      <c r="P36" s="181" t="str">
        <f t="shared" si="0"/>
        <v/>
      </c>
      <c r="Q36" s="181"/>
      <c r="R36" s="62" t="s">
        <v>23</v>
      </c>
      <c r="S36" s="189" t="str">
        <f t="shared" si="1"/>
        <v/>
      </c>
      <c r="T36" s="189"/>
      <c r="U36" s="63" t="s">
        <v>19</v>
      </c>
      <c r="V36" s="181" t="str">
        <f t="shared" si="2"/>
        <v/>
      </c>
      <c r="W36" s="181"/>
      <c r="X36" s="62" t="s">
        <v>23</v>
      </c>
      <c r="Y36" s="189" t="str">
        <f t="shared" si="3"/>
        <v/>
      </c>
      <c r="Z36" s="189"/>
      <c r="AA36" s="183"/>
      <c r="AB36" s="183"/>
      <c r="AC36" s="183"/>
      <c r="AD36" s="183"/>
      <c r="AE36" s="190"/>
      <c r="AF36" s="190"/>
      <c r="AG36" s="190"/>
      <c r="AH36" s="190"/>
      <c r="AI36" s="190"/>
      <c r="AJ36" s="190"/>
      <c r="AK36" s="190"/>
      <c r="AL36" s="190"/>
      <c r="AM36" s="190">
        <v>0</v>
      </c>
      <c r="AN36" s="190"/>
      <c r="AO36" s="190"/>
      <c r="AP36" s="190"/>
      <c r="AQ36" s="190">
        <v>0</v>
      </c>
      <c r="AR36" s="190"/>
      <c r="AS36" s="190"/>
      <c r="AT36" s="190"/>
      <c r="AU36" s="184">
        <f t="shared" si="4"/>
        <v>0</v>
      </c>
      <c r="AV36" s="184"/>
      <c r="AW36" s="184"/>
      <c r="AX36" s="184"/>
      <c r="AY36" s="185">
        <f t="shared" si="5"/>
        <v>0</v>
      </c>
      <c r="AZ36" s="185"/>
      <c r="BA36" s="185"/>
      <c r="BB36" s="185">
        <f t="shared" si="6"/>
        <v>0</v>
      </c>
      <c r="BC36" s="185"/>
      <c r="BD36" s="185"/>
      <c r="BE36" s="188">
        <f t="shared" si="7"/>
        <v>0</v>
      </c>
      <c r="BF36" s="188"/>
      <c r="BG36" s="188"/>
      <c r="BH36" s="188"/>
      <c r="BI36" s="186">
        <f t="shared" si="8"/>
        <v>0</v>
      </c>
      <c r="BJ36" s="186"/>
      <c r="BK36" s="186"/>
      <c r="BL36" s="186"/>
      <c r="BM36" s="156">
        <f t="shared" si="9"/>
        <v>0</v>
      </c>
      <c r="BN36" s="156"/>
      <c r="BO36" s="156"/>
      <c r="BP36" s="156"/>
    </row>
    <row r="37" spans="2:68" ht="18" customHeight="1" x14ac:dyDescent="0.45">
      <c r="B37" s="180" t="s">
        <v>53</v>
      </c>
      <c r="C37" s="180"/>
      <c r="D37" s="61"/>
      <c r="E37" s="181"/>
      <c r="F37" s="181"/>
      <c r="G37" s="62" t="s">
        <v>23</v>
      </c>
      <c r="H37" s="189"/>
      <c r="I37" s="189"/>
      <c r="J37" s="63" t="s">
        <v>19</v>
      </c>
      <c r="K37" s="181"/>
      <c r="L37" s="181"/>
      <c r="M37" s="62" t="s">
        <v>23</v>
      </c>
      <c r="N37" s="189"/>
      <c r="O37" s="189"/>
      <c r="P37" s="181" t="str">
        <f t="shared" si="0"/>
        <v/>
      </c>
      <c r="Q37" s="181"/>
      <c r="R37" s="62" t="s">
        <v>23</v>
      </c>
      <c r="S37" s="189" t="str">
        <f t="shared" si="1"/>
        <v/>
      </c>
      <c r="T37" s="189"/>
      <c r="U37" s="63" t="s">
        <v>19</v>
      </c>
      <c r="V37" s="181" t="str">
        <f t="shared" si="2"/>
        <v/>
      </c>
      <c r="W37" s="181"/>
      <c r="X37" s="62" t="s">
        <v>23</v>
      </c>
      <c r="Y37" s="189" t="str">
        <f t="shared" si="3"/>
        <v/>
      </c>
      <c r="Z37" s="189"/>
      <c r="AA37" s="183"/>
      <c r="AB37" s="183"/>
      <c r="AC37" s="183"/>
      <c r="AD37" s="183"/>
      <c r="AE37" s="190"/>
      <c r="AF37" s="190"/>
      <c r="AG37" s="190"/>
      <c r="AH37" s="190"/>
      <c r="AI37" s="190"/>
      <c r="AJ37" s="190"/>
      <c r="AK37" s="190"/>
      <c r="AL37" s="190"/>
      <c r="AM37" s="190">
        <v>0</v>
      </c>
      <c r="AN37" s="190"/>
      <c r="AO37" s="190"/>
      <c r="AP37" s="190"/>
      <c r="AQ37" s="190">
        <v>0</v>
      </c>
      <c r="AR37" s="190"/>
      <c r="AS37" s="190"/>
      <c r="AT37" s="190"/>
      <c r="AU37" s="184">
        <f t="shared" si="4"/>
        <v>0</v>
      </c>
      <c r="AV37" s="184"/>
      <c r="AW37" s="184"/>
      <c r="AX37" s="184"/>
      <c r="AY37" s="185">
        <f t="shared" si="5"/>
        <v>0</v>
      </c>
      <c r="AZ37" s="185"/>
      <c r="BA37" s="185"/>
      <c r="BB37" s="185">
        <f t="shared" si="6"/>
        <v>0</v>
      </c>
      <c r="BC37" s="185"/>
      <c r="BD37" s="185"/>
      <c r="BE37" s="188">
        <f t="shared" si="7"/>
        <v>0</v>
      </c>
      <c r="BF37" s="188"/>
      <c r="BG37" s="188"/>
      <c r="BH37" s="188"/>
      <c r="BI37" s="186">
        <f t="shared" si="8"/>
        <v>0</v>
      </c>
      <c r="BJ37" s="186"/>
      <c r="BK37" s="186"/>
      <c r="BL37" s="186"/>
      <c r="BM37" s="156">
        <f t="shared" si="9"/>
        <v>0</v>
      </c>
      <c r="BN37" s="156"/>
      <c r="BO37" s="156"/>
      <c r="BP37" s="156"/>
    </row>
    <row r="38" spans="2:68" ht="18" customHeight="1" x14ac:dyDescent="0.45">
      <c r="B38" s="180" t="s">
        <v>53</v>
      </c>
      <c r="C38" s="180"/>
      <c r="D38" s="64"/>
      <c r="E38" s="181"/>
      <c r="F38" s="181"/>
      <c r="G38" s="65" t="s">
        <v>23</v>
      </c>
      <c r="H38" s="189"/>
      <c r="I38" s="189"/>
      <c r="J38" s="66" t="s">
        <v>19</v>
      </c>
      <c r="K38" s="181"/>
      <c r="L38" s="181"/>
      <c r="M38" s="65" t="s">
        <v>23</v>
      </c>
      <c r="N38" s="189"/>
      <c r="O38" s="189"/>
      <c r="P38" s="181" t="str">
        <f t="shared" si="0"/>
        <v/>
      </c>
      <c r="Q38" s="181"/>
      <c r="R38" s="65" t="s">
        <v>23</v>
      </c>
      <c r="S38" s="189" t="str">
        <f t="shared" si="1"/>
        <v/>
      </c>
      <c r="T38" s="189"/>
      <c r="U38" s="66" t="s">
        <v>19</v>
      </c>
      <c r="V38" s="181" t="str">
        <f t="shared" si="2"/>
        <v/>
      </c>
      <c r="W38" s="181"/>
      <c r="X38" s="65" t="s">
        <v>23</v>
      </c>
      <c r="Y38" s="189" t="str">
        <f t="shared" si="3"/>
        <v/>
      </c>
      <c r="Z38" s="189"/>
      <c r="AA38" s="183"/>
      <c r="AB38" s="183"/>
      <c r="AC38" s="183"/>
      <c r="AD38" s="183"/>
      <c r="AE38" s="190"/>
      <c r="AF38" s="190"/>
      <c r="AG38" s="190"/>
      <c r="AH38" s="190"/>
      <c r="AI38" s="190"/>
      <c r="AJ38" s="190"/>
      <c r="AK38" s="190"/>
      <c r="AL38" s="190"/>
      <c r="AM38" s="190">
        <v>0</v>
      </c>
      <c r="AN38" s="190"/>
      <c r="AO38" s="190"/>
      <c r="AP38" s="190"/>
      <c r="AQ38" s="190">
        <v>0</v>
      </c>
      <c r="AR38" s="190"/>
      <c r="AS38" s="190"/>
      <c r="AT38" s="190"/>
      <c r="AU38" s="191">
        <f t="shared" si="4"/>
        <v>0</v>
      </c>
      <c r="AV38" s="191"/>
      <c r="AW38" s="191"/>
      <c r="AX38" s="191"/>
      <c r="AY38" s="192">
        <f t="shared" si="5"/>
        <v>0</v>
      </c>
      <c r="AZ38" s="192"/>
      <c r="BA38" s="192"/>
      <c r="BB38" s="192">
        <f t="shared" si="6"/>
        <v>0</v>
      </c>
      <c r="BC38" s="192"/>
      <c r="BD38" s="192"/>
      <c r="BE38" s="195">
        <f t="shared" si="7"/>
        <v>0</v>
      </c>
      <c r="BF38" s="195"/>
      <c r="BG38" s="195"/>
      <c r="BH38" s="195"/>
      <c r="BI38" s="193">
        <f t="shared" si="8"/>
        <v>0</v>
      </c>
      <c r="BJ38" s="193"/>
      <c r="BK38" s="193"/>
      <c r="BL38" s="193"/>
      <c r="BM38" s="196">
        <f t="shared" si="9"/>
        <v>0</v>
      </c>
      <c r="BN38" s="196"/>
      <c r="BO38" s="196"/>
      <c r="BP38" s="196"/>
    </row>
    <row r="39" spans="2:68" ht="18.75" customHeight="1" x14ac:dyDescent="0.45">
      <c r="AS39" s="201" t="s">
        <v>24</v>
      </c>
      <c r="AT39" s="201"/>
      <c r="AU39" s="202">
        <f>SUM(AU9:AX38)</f>
        <v>58750</v>
      </c>
      <c r="AV39" s="202"/>
      <c r="AW39" s="202"/>
      <c r="AX39" s="202"/>
      <c r="AY39" s="304">
        <f>SUM(AY20,AY21,AY22,AY23,AY24,AY25,AY26,AY27,AY28,AY29,AY30,AY31,AY32,AY33,AY34,AY35,AY36,AY37,AY38,AY9,AY10,AY11,AY12,AY13,AY14,AY15,AY16,AY17,AY18,AY19)</f>
        <v>17.25</v>
      </c>
      <c r="AZ39" s="304"/>
      <c r="BA39" s="304"/>
      <c r="BB39" s="304">
        <f>SUM(BB20,BB21,BB22,BB23,BB24,BB25,BB26,BB27,BB28,BB29,BB30,BB31,BB32,BB33,BB34,BB35,BB36,BB37,BB38,BB9,BB10,BB11,BB12,BB13,BB14,BB15,BB16,BB17,BB18,BB19)</f>
        <v>3</v>
      </c>
      <c r="BC39" s="304"/>
      <c r="BD39" s="304"/>
      <c r="BE39" s="301">
        <f>SUM(BE32:BH38)</f>
        <v>0</v>
      </c>
      <c r="BF39" s="301"/>
      <c r="BG39" s="301"/>
      <c r="BH39" s="301"/>
      <c r="BI39" s="204" t="e">
        <f>SUM(#REF!,BI32,BI33,BI34,BI35,BI36,BI37,BI38)</f>
        <v>#REF!</v>
      </c>
      <c r="BJ39" s="204"/>
      <c r="BK39" s="204"/>
      <c r="BL39" s="204"/>
      <c r="BM39" s="305">
        <f>SUM(BM9,BM10,BM11,BM12,BM13,BM14,BM15,BM16,BM17,BM18,BM19,BM20,BM21,BM22,BM23,BM24,BM25,BM26,BM27,BM28,BM29,BM30,BM31,BM32,BM33,BM34,BM35,BM36,BM37,BM38)</f>
        <v>53125</v>
      </c>
      <c r="BN39" s="305"/>
      <c r="BO39" s="305"/>
      <c r="BP39" s="305"/>
    </row>
    <row r="40" spans="2:68" ht="18.75" customHeight="1" x14ac:dyDescent="0.45">
      <c r="AS40" s="201"/>
      <c r="AT40" s="201"/>
      <c r="AU40" s="202"/>
      <c r="AV40" s="202"/>
      <c r="AW40" s="202"/>
      <c r="AX40" s="202"/>
      <c r="AY40" s="85"/>
      <c r="AZ40" s="86"/>
      <c r="BA40" s="87"/>
      <c r="BB40" s="85"/>
      <c r="BC40" s="86"/>
      <c r="BD40" s="87"/>
      <c r="BE40" s="301"/>
      <c r="BF40" s="301"/>
      <c r="BG40" s="301"/>
      <c r="BH40" s="301"/>
      <c r="BI40" s="204"/>
      <c r="BJ40" s="204"/>
      <c r="BK40" s="204"/>
      <c r="BL40" s="204"/>
      <c r="BM40" s="305"/>
      <c r="BN40" s="305"/>
      <c r="BO40" s="305"/>
      <c r="BP40" s="305"/>
    </row>
    <row r="41" spans="2:68" s="37" customFormat="1" ht="18.75" customHeight="1" x14ac:dyDescent="0.45">
      <c r="BD41" s="67"/>
    </row>
    <row r="42" spans="2:68" s="37" customFormat="1" ht="18.75" customHeight="1" x14ac:dyDescent="0.45">
      <c r="B42" s="258" t="s">
        <v>85</v>
      </c>
      <c r="C42" s="258"/>
      <c r="D42" s="258"/>
      <c r="E42" s="259" t="s">
        <v>55</v>
      </c>
      <c r="F42" s="259"/>
      <c r="G42" s="259"/>
      <c r="H42" s="259"/>
      <c r="I42" s="263" t="s">
        <v>56</v>
      </c>
      <c r="J42" s="263"/>
      <c r="K42" s="263"/>
      <c r="L42" s="263"/>
      <c r="M42" s="263"/>
      <c r="O42" s="278" t="s">
        <v>61</v>
      </c>
      <c r="P42" s="278"/>
      <c r="Q42" s="278"/>
      <c r="R42" s="259" t="s">
        <v>62</v>
      </c>
      <c r="S42" s="259"/>
      <c r="T42" s="259"/>
      <c r="U42" s="259"/>
      <c r="V42" s="259"/>
      <c r="W42" s="259" t="s">
        <v>55</v>
      </c>
      <c r="X42" s="259"/>
      <c r="Y42" s="259"/>
      <c r="Z42" s="279" t="s">
        <v>56</v>
      </c>
      <c r="AA42" s="279"/>
      <c r="AB42" s="279"/>
      <c r="AC42" s="279"/>
      <c r="AE42" s="215" t="s">
        <v>57</v>
      </c>
      <c r="AF42" s="215"/>
      <c r="AG42" s="215"/>
      <c r="AH42" s="280" t="s">
        <v>55</v>
      </c>
      <c r="AI42" s="280"/>
      <c r="AJ42" s="280"/>
      <c r="AK42" s="280"/>
      <c r="AL42" s="279" t="s">
        <v>24</v>
      </c>
      <c r="AM42" s="279"/>
      <c r="AN42" s="279"/>
      <c r="AO42" s="279"/>
      <c r="AP42" s="279"/>
    </row>
    <row r="43" spans="2:68" s="37" customFormat="1" ht="18.75" customHeight="1" x14ac:dyDescent="0.45">
      <c r="B43" s="258"/>
      <c r="C43" s="258"/>
      <c r="D43" s="258"/>
      <c r="E43" s="306">
        <f>AY39</f>
        <v>17.25</v>
      </c>
      <c r="F43" s="306"/>
      <c r="G43" s="306"/>
      <c r="H43" s="306"/>
      <c r="I43" s="317">
        <f>BM39</f>
        <v>53125</v>
      </c>
      <c r="J43" s="317"/>
      <c r="K43" s="317"/>
      <c r="L43" s="317"/>
      <c r="M43" s="317"/>
      <c r="O43" s="278"/>
      <c r="P43" s="278"/>
      <c r="Q43" s="278"/>
      <c r="R43" s="318"/>
      <c r="S43" s="318"/>
      <c r="T43" s="318"/>
      <c r="U43" s="318"/>
      <c r="V43" s="318"/>
      <c r="W43" s="308">
        <f>-(AY39-INT(AY39))</f>
        <v>-0.25</v>
      </c>
      <c r="X43" s="308"/>
      <c r="Y43" s="308"/>
      <c r="Z43" s="319">
        <f>R43*W43</f>
        <v>0</v>
      </c>
      <c r="AA43" s="319"/>
      <c r="AB43" s="319"/>
      <c r="AC43" s="319"/>
      <c r="AE43" s="215"/>
      <c r="AF43" s="215"/>
      <c r="AG43" s="215"/>
      <c r="AH43" s="310">
        <f>E43+W43</f>
        <v>17</v>
      </c>
      <c r="AI43" s="310"/>
      <c r="AJ43" s="310"/>
      <c r="AK43" s="310"/>
      <c r="AL43" s="320">
        <f>I43+Z43+Z46</f>
        <v>53125</v>
      </c>
      <c r="AM43" s="320"/>
      <c r="AN43" s="320"/>
      <c r="AO43" s="320"/>
      <c r="AP43" s="320"/>
    </row>
    <row r="44" spans="2:68" s="37" customFormat="1" ht="18.600000000000001" customHeight="1" x14ac:dyDescent="0.45">
      <c r="B44" s="258"/>
      <c r="C44" s="258"/>
      <c r="D44" s="258"/>
      <c r="E44" s="306"/>
      <c r="F44" s="306"/>
      <c r="G44" s="306"/>
      <c r="H44" s="306"/>
      <c r="I44" s="317"/>
      <c r="J44" s="317"/>
      <c r="K44" s="317"/>
      <c r="L44" s="317"/>
      <c r="M44" s="317"/>
      <c r="O44" s="278"/>
      <c r="P44" s="278"/>
      <c r="Q44" s="278"/>
      <c r="R44" s="318"/>
      <c r="S44" s="318"/>
      <c r="T44" s="318"/>
      <c r="U44" s="318"/>
      <c r="V44" s="318"/>
      <c r="W44" s="308"/>
      <c r="X44" s="308"/>
      <c r="Y44" s="308"/>
      <c r="Z44" s="319"/>
      <c r="AA44" s="319"/>
      <c r="AB44" s="319"/>
      <c r="AC44" s="319"/>
      <c r="AE44" s="215"/>
      <c r="AF44" s="215"/>
      <c r="AG44" s="215"/>
      <c r="AH44" s="310"/>
      <c r="AI44" s="310"/>
      <c r="AJ44" s="310"/>
      <c r="AK44" s="310"/>
      <c r="AL44" s="320"/>
      <c r="AM44" s="320"/>
      <c r="AN44" s="320"/>
      <c r="AO44" s="320"/>
      <c r="AP44" s="320"/>
    </row>
    <row r="45" spans="2:68" s="37" customFormat="1" ht="18.75" customHeight="1" x14ac:dyDescent="0.45">
      <c r="B45" s="258" t="s">
        <v>86</v>
      </c>
      <c r="C45" s="258"/>
      <c r="D45" s="258"/>
      <c r="E45" s="313" t="s">
        <v>55</v>
      </c>
      <c r="F45" s="313"/>
      <c r="G45" s="313"/>
      <c r="H45" s="313"/>
      <c r="I45" s="317"/>
      <c r="J45" s="317"/>
      <c r="K45" s="317"/>
      <c r="L45" s="317"/>
      <c r="M45" s="317"/>
      <c r="N45" s="76"/>
      <c r="O45" s="289" t="s">
        <v>61</v>
      </c>
      <c r="P45" s="289"/>
      <c r="Q45" s="289"/>
      <c r="R45" s="290" t="s">
        <v>62</v>
      </c>
      <c r="S45" s="290"/>
      <c r="T45" s="290"/>
      <c r="U45" s="290"/>
      <c r="V45" s="290"/>
      <c r="W45" s="290" t="s">
        <v>55</v>
      </c>
      <c r="X45" s="290"/>
      <c r="Y45" s="290"/>
      <c r="Z45" s="260" t="s">
        <v>56</v>
      </c>
      <c r="AA45" s="260"/>
      <c r="AB45" s="260"/>
      <c r="AC45" s="260"/>
      <c r="AD45" s="76"/>
      <c r="AE45" s="261" t="s">
        <v>57</v>
      </c>
      <c r="AF45" s="261"/>
      <c r="AG45" s="261"/>
      <c r="AH45" s="262" t="s">
        <v>55</v>
      </c>
      <c r="AI45" s="262"/>
      <c r="AJ45" s="262"/>
      <c r="AK45" s="262"/>
      <c r="AL45" s="320"/>
      <c r="AM45" s="320"/>
      <c r="AN45" s="320"/>
      <c r="AO45" s="320"/>
      <c r="AP45" s="320"/>
      <c r="AT45" s="312" t="s">
        <v>59</v>
      </c>
      <c r="AU45" s="313"/>
      <c r="AV45" s="313"/>
      <c r="AW45" s="313"/>
      <c r="AX45" s="313"/>
      <c r="AY45" s="266" t="s">
        <v>60</v>
      </c>
      <c r="AZ45" s="266"/>
      <c r="BA45" s="266"/>
      <c r="BB45" s="266"/>
      <c r="BC45" s="266"/>
      <c r="BD45" s="266"/>
    </row>
    <row r="46" spans="2:68" s="37" customFormat="1" ht="18.75" customHeight="1" x14ac:dyDescent="0.45">
      <c r="B46" s="258"/>
      <c r="C46" s="258"/>
      <c r="D46" s="258"/>
      <c r="E46" s="306">
        <f>BB39</f>
        <v>3</v>
      </c>
      <c r="F46" s="306"/>
      <c r="G46" s="306"/>
      <c r="H46" s="306"/>
      <c r="I46" s="317"/>
      <c r="J46" s="317"/>
      <c r="K46" s="317"/>
      <c r="L46" s="317"/>
      <c r="M46" s="317"/>
      <c r="N46" s="76"/>
      <c r="O46" s="289"/>
      <c r="P46" s="289"/>
      <c r="Q46" s="289"/>
      <c r="R46" s="321" t="str">
        <f>IFERROR(IF(BC42/AN42&gt;3500,3500,BC42/AN42),"0")</f>
        <v>0</v>
      </c>
      <c r="S46" s="321"/>
      <c r="T46" s="321"/>
      <c r="U46" s="321"/>
      <c r="V46" s="321"/>
      <c r="W46" s="308">
        <f>-(BB39-INT(BB39))</f>
        <v>0</v>
      </c>
      <c r="X46" s="308"/>
      <c r="Y46" s="308"/>
      <c r="Z46" s="319">
        <f>R46*W46</f>
        <v>0</v>
      </c>
      <c r="AA46" s="319"/>
      <c r="AB46" s="319"/>
      <c r="AC46" s="319"/>
      <c r="AD46" s="76"/>
      <c r="AE46" s="261"/>
      <c r="AF46" s="261"/>
      <c r="AG46" s="261"/>
      <c r="AH46" s="310">
        <f>E46+W46</f>
        <v>3</v>
      </c>
      <c r="AI46" s="310"/>
      <c r="AJ46" s="310"/>
      <c r="AK46" s="310"/>
      <c r="AL46" s="320"/>
      <c r="AM46" s="320"/>
      <c r="AN46" s="320"/>
      <c r="AO46" s="320"/>
      <c r="AP46" s="320"/>
      <c r="AT46" s="312"/>
      <c r="AU46" s="311">
        <f>AH46+AH43</f>
        <v>20</v>
      </c>
      <c r="AV46" s="311"/>
      <c r="AW46" s="311"/>
      <c r="AX46" s="311"/>
      <c r="AY46" s="272">
        <f>AL43</f>
        <v>53125</v>
      </c>
      <c r="AZ46" s="272"/>
      <c r="BA46" s="272"/>
      <c r="BB46" s="272"/>
      <c r="BC46" s="272"/>
      <c r="BD46" s="272"/>
    </row>
    <row r="47" spans="2:68" s="37" customFormat="1" ht="18.75" customHeight="1" x14ac:dyDescent="0.45">
      <c r="B47" s="258"/>
      <c r="C47" s="258"/>
      <c r="D47" s="258"/>
      <c r="E47" s="306"/>
      <c r="F47" s="306"/>
      <c r="G47" s="306"/>
      <c r="H47" s="306"/>
      <c r="I47" s="317"/>
      <c r="J47" s="317"/>
      <c r="K47" s="317"/>
      <c r="L47" s="317"/>
      <c r="M47" s="317"/>
      <c r="N47" s="76"/>
      <c r="O47" s="289"/>
      <c r="P47" s="289"/>
      <c r="Q47" s="289"/>
      <c r="R47" s="321"/>
      <c r="S47" s="321"/>
      <c r="T47" s="321"/>
      <c r="U47" s="321"/>
      <c r="V47" s="321"/>
      <c r="W47" s="308"/>
      <c r="X47" s="308"/>
      <c r="Y47" s="308"/>
      <c r="Z47" s="319"/>
      <c r="AA47" s="319"/>
      <c r="AB47" s="319"/>
      <c r="AC47" s="319"/>
      <c r="AD47" s="76"/>
      <c r="AE47" s="261"/>
      <c r="AF47" s="261"/>
      <c r="AG47" s="261"/>
      <c r="AH47" s="310"/>
      <c r="AI47" s="310"/>
      <c r="AJ47" s="310"/>
      <c r="AK47" s="310"/>
      <c r="AL47" s="320"/>
      <c r="AM47" s="320"/>
      <c r="AN47" s="320"/>
      <c r="AO47" s="320"/>
      <c r="AP47" s="320"/>
      <c r="AT47" s="312"/>
      <c r="AU47" s="311"/>
      <c r="AV47" s="311"/>
      <c r="AW47" s="311"/>
      <c r="AX47" s="311"/>
      <c r="AY47" s="272"/>
      <c r="AZ47" s="272"/>
      <c r="BA47" s="272"/>
      <c r="BB47" s="272"/>
      <c r="BC47" s="272"/>
      <c r="BD47" s="272"/>
    </row>
    <row r="48" spans="2:68" s="37" customFormat="1" ht="18.75" customHeight="1" x14ac:dyDescent="0.45"/>
    <row r="68" spans="13:13" ht="18.75" customHeight="1" x14ac:dyDescent="0.45">
      <c r="M68" s="37" t="s">
        <v>87</v>
      </c>
    </row>
  </sheetData>
  <mergeCells count="665">
    <mergeCell ref="AU45:AX45"/>
    <mergeCell ref="AY45:BD45"/>
    <mergeCell ref="E46:H47"/>
    <mergeCell ref="R46:V47"/>
    <mergeCell ref="W46:Y47"/>
    <mergeCell ref="Z46:AC47"/>
    <mergeCell ref="AH46:AK47"/>
    <mergeCell ref="AU46:AX47"/>
    <mergeCell ref="AY46:BD47"/>
    <mergeCell ref="B45:D47"/>
    <mergeCell ref="E45:H45"/>
    <mergeCell ref="O45:Q47"/>
    <mergeCell ref="R45:V45"/>
    <mergeCell ref="W45:Y45"/>
    <mergeCell ref="Z45:AC45"/>
    <mergeCell ref="AE45:AG47"/>
    <mergeCell ref="AH45:AK45"/>
    <mergeCell ref="AT45:AT47"/>
    <mergeCell ref="AS39:AT40"/>
    <mergeCell ref="AU39:AX40"/>
    <mergeCell ref="AY39:BA39"/>
    <mergeCell ref="BB39:BD39"/>
    <mergeCell ref="BE39:BH40"/>
    <mergeCell ref="BI39:BL40"/>
    <mergeCell ref="BM39:BP40"/>
    <mergeCell ref="B42:D44"/>
    <mergeCell ref="E42:H42"/>
    <mergeCell ref="I42:M42"/>
    <mergeCell ref="O42:Q44"/>
    <mergeCell ref="R42:V42"/>
    <mergeCell ref="W42:Y42"/>
    <mergeCell ref="Z42:AC42"/>
    <mergeCell ref="AE42:AG44"/>
    <mergeCell ref="AH42:AK42"/>
    <mergeCell ref="AL42:AP42"/>
    <mergeCell ref="E43:H44"/>
    <mergeCell ref="I43:M47"/>
    <mergeCell ref="R43:V44"/>
    <mergeCell ref="W43:Y44"/>
    <mergeCell ref="Z43:AC44"/>
    <mergeCell ref="AH43:AK44"/>
    <mergeCell ref="AL43:AP47"/>
    <mergeCell ref="BI37:BL37"/>
    <mergeCell ref="BM37:BP37"/>
    <mergeCell ref="B38:C38"/>
    <mergeCell ref="E38:F38"/>
    <mergeCell ref="H38:I38"/>
    <mergeCell ref="K38:L38"/>
    <mergeCell ref="N38:O38"/>
    <mergeCell ref="P38:Q38"/>
    <mergeCell ref="S38:T38"/>
    <mergeCell ref="V38:W38"/>
    <mergeCell ref="Y38:Z38"/>
    <mergeCell ref="AA38:AD38"/>
    <mergeCell ref="AE38:AH38"/>
    <mergeCell ref="AI38:AL38"/>
    <mergeCell ref="AM38:AP38"/>
    <mergeCell ref="AQ38:AT38"/>
    <mergeCell ref="AU38:AX38"/>
    <mergeCell ref="AY38:BA38"/>
    <mergeCell ref="BB38:BD38"/>
    <mergeCell ref="BE38:BH38"/>
    <mergeCell ref="BI38:BL38"/>
    <mergeCell ref="BM38:BP38"/>
    <mergeCell ref="AA37:AD37"/>
    <mergeCell ref="AE37:AH37"/>
    <mergeCell ref="AI37:AL37"/>
    <mergeCell ref="AM37:AP37"/>
    <mergeCell ref="AQ37:AT37"/>
    <mergeCell ref="AU37:AX37"/>
    <mergeCell ref="AY37:BA37"/>
    <mergeCell ref="BB37:BD37"/>
    <mergeCell ref="BE37:BH37"/>
    <mergeCell ref="B37:C37"/>
    <mergeCell ref="E37:F37"/>
    <mergeCell ref="H37:I37"/>
    <mergeCell ref="K37:L37"/>
    <mergeCell ref="N37:O37"/>
    <mergeCell ref="P37:Q37"/>
    <mergeCell ref="S37:T37"/>
    <mergeCell ref="V37:W37"/>
    <mergeCell ref="Y37:Z37"/>
    <mergeCell ref="BI35:BL35"/>
    <mergeCell ref="BM35:BP35"/>
    <mergeCell ref="B36:C36"/>
    <mergeCell ref="E36:F36"/>
    <mergeCell ref="H36:I36"/>
    <mergeCell ref="K36:L36"/>
    <mergeCell ref="N36:O36"/>
    <mergeCell ref="P36:Q36"/>
    <mergeCell ref="S36:T36"/>
    <mergeCell ref="V36:W36"/>
    <mergeCell ref="Y36:Z36"/>
    <mergeCell ref="AA36:AD36"/>
    <mergeCell ref="AE36:AH36"/>
    <mergeCell ref="AI36:AL36"/>
    <mergeCell ref="AM36:AP36"/>
    <mergeCell ref="AQ36:AT36"/>
    <mergeCell ref="AU36:AX36"/>
    <mergeCell ref="AY36:BA36"/>
    <mergeCell ref="BB36:BD36"/>
    <mergeCell ref="BE36:BH36"/>
    <mergeCell ref="BI36:BL36"/>
    <mergeCell ref="BM36:BP36"/>
    <mergeCell ref="AA35:AD35"/>
    <mergeCell ref="AE35:AH35"/>
    <mergeCell ref="AI35:AL35"/>
    <mergeCell ref="AM35:AP35"/>
    <mergeCell ref="AQ35:AT35"/>
    <mergeCell ref="AU35:AX35"/>
    <mergeCell ref="AY35:BA35"/>
    <mergeCell ref="BB35:BD35"/>
    <mergeCell ref="BE35:BH35"/>
    <mergeCell ref="B35:C35"/>
    <mergeCell ref="E35:F35"/>
    <mergeCell ref="H35:I35"/>
    <mergeCell ref="K35:L35"/>
    <mergeCell ref="N35:O35"/>
    <mergeCell ref="P35:Q35"/>
    <mergeCell ref="S35:T35"/>
    <mergeCell ref="V35:W35"/>
    <mergeCell ref="Y35:Z35"/>
    <mergeCell ref="BI33:BL33"/>
    <mergeCell ref="BM33:BP33"/>
    <mergeCell ref="B34:C34"/>
    <mergeCell ref="E34:F34"/>
    <mergeCell ref="H34:I34"/>
    <mergeCell ref="K34:L34"/>
    <mergeCell ref="N34:O34"/>
    <mergeCell ref="P34:Q34"/>
    <mergeCell ref="S34:T34"/>
    <mergeCell ref="V34:W34"/>
    <mergeCell ref="Y34:Z34"/>
    <mergeCell ref="AA34:AD34"/>
    <mergeCell ref="AE34:AH34"/>
    <mergeCell ref="AI34:AL34"/>
    <mergeCell ref="AM34:AP34"/>
    <mergeCell ref="AQ34:AT34"/>
    <mergeCell ref="AU34:AX34"/>
    <mergeCell ref="AY34:BA34"/>
    <mergeCell ref="BB34:BD34"/>
    <mergeCell ref="BE34:BH34"/>
    <mergeCell ref="BI34:BL34"/>
    <mergeCell ref="BM34:BP34"/>
    <mergeCell ref="AA33:AD33"/>
    <mergeCell ref="AE33:AH33"/>
    <mergeCell ref="AI33:AL33"/>
    <mergeCell ref="AM33:AP33"/>
    <mergeCell ref="AQ33:AT33"/>
    <mergeCell ref="AU33:AX33"/>
    <mergeCell ref="AY33:BA33"/>
    <mergeCell ref="BB33:BD33"/>
    <mergeCell ref="BE33:BH33"/>
    <mergeCell ref="B33:C33"/>
    <mergeCell ref="E33:F33"/>
    <mergeCell ref="H33:I33"/>
    <mergeCell ref="K33:L33"/>
    <mergeCell ref="N33:O33"/>
    <mergeCell ref="P33:Q33"/>
    <mergeCell ref="S33:T33"/>
    <mergeCell ref="V33:W33"/>
    <mergeCell ref="Y33:Z33"/>
    <mergeCell ref="BI31:BL31"/>
    <mergeCell ref="BM31:BP31"/>
    <mergeCell ref="B32:C32"/>
    <mergeCell ref="E32:F32"/>
    <mergeCell ref="H32:I32"/>
    <mergeCell ref="K32:L32"/>
    <mergeCell ref="N32:O32"/>
    <mergeCell ref="P32:Q32"/>
    <mergeCell ref="S32:T32"/>
    <mergeCell ref="V32:W32"/>
    <mergeCell ref="Y32:Z32"/>
    <mergeCell ref="AA32:AD32"/>
    <mergeCell ref="AE32:AH32"/>
    <mergeCell ref="AI32:AL32"/>
    <mergeCell ref="AM32:AP32"/>
    <mergeCell ref="AQ32:AT32"/>
    <mergeCell ref="AU32:AX32"/>
    <mergeCell ref="AY32:BA32"/>
    <mergeCell ref="BB32:BD32"/>
    <mergeCell ref="BE32:BH32"/>
    <mergeCell ref="BI32:BL32"/>
    <mergeCell ref="BM32:BP32"/>
    <mergeCell ref="AA31:AD31"/>
    <mergeCell ref="AE31:AH31"/>
    <mergeCell ref="AI31:AL31"/>
    <mergeCell ref="AM31:AP31"/>
    <mergeCell ref="AQ31:AT31"/>
    <mergeCell ref="AU31:AX31"/>
    <mergeCell ref="AY31:BA31"/>
    <mergeCell ref="BB31:BD31"/>
    <mergeCell ref="BE31:BH31"/>
    <mergeCell ref="B31:C31"/>
    <mergeCell ref="E31:F31"/>
    <mergeCell ref="H31:I31"/>
    <mergeCell ref="K31:L31"/>
    <mergeCell ref="N31:O31"/>
    <mergeCell ref="P31:Q31"/>
    <mergeCell ref="S31:T31"/>
    <mergeCell ref="V31:W31"/>
    <mergeCell ref="Y31:Z31"/>
    <mergeCell ref="BI29:BL29"/>
    <mergeCell ref="BM29:BP29"/>
    <mergeCell ref="B30:C30"/>
    <mergeCell ref="E30:F30"/>
    <mergeCell ref="H30:I30"/>
    <mergeCell ref="K30:L30"/>
    <mergeCell ref="N30:O30"/>
    <mergeCell ref="P30:Q30"/>
    <mergeCell ref="S30:T30"/>
    <mergeCell ref="V30:W30"/>
    <mergeCell ref="Y30:Z30"/>
    <mergeCell ref="AA30:AD30"/>
    <mergeCell ref="AE30:AH30"/>
    <mergeCell ref="AI30:AL30"/>
    <mergeCell ref="AM30:AP30"/>
    <mergeCell ref="AQ30:AT30"/>
    <mergeCell ref="AU30:AX30"/>
    <mergeCell ref="AY30:BA30"/>
    <mergeCell ref="BB30:BD30"/>
    <mergeCell ref="BE30:BH30"/>
    <mergeCell ref="BI30:BL30"/>
    <mergeCell ref="BM30:BP30"/>
    <mergeCell ref="AA29:AD29"/>
    <mergeCell ref="AE29:AH29"/>
    <mergeCell ref="AI29:AL29"/>
    <mergeCell ref="AM29:AP29"/>
    <mergeCell ref="AQ29:AT29"/>
    <mergeCell ref="AU29:AX29"/>
    <mergeCell ref="AY29:BA29"/>
    <mergeCell ref="BB29:BD29"/>
    <mergeCell ref="BE29:BH29"/>
    <mergeCell ref="B29:C29"/>
    <mergeCell ref="E29:F29"/>
    <mergeCell ref="H29:I29"/>
    <mergeCell ref="K29:L29"/>
    <mergeCell ref="N29:O29"/>
    <mergeCell ref="P29:Q29"/>
    <mergeCell ref="S29:T29"/>
    <mergeCell ref="V29:W29"/>
    <mergeCell ref="Y29:Z29"/>
    <mergeCell ref="BI27:BL27"/>
    <mergeCell ref="BM27:BP27"/>
    <mergeCell ref="B28:C28"/>
    <mergeCell ref="E28:F28"/>
    <mergeCell ref="H28:I28"/>
    <mergeCell ref="K28:L28"/>
    <mergeCell ref="N28:O28"/>
    <mergeCell ref="P28:Q28"/>
    <mergeCell ref="S28:T28"/>
    <mergeCell ref="V28:W28"/>
    <mergeCell ref="Y28:Z28"/>
    <mergeCell ref="AA28:AD28"/>
    <mergeCell ref="AE28:AH28"/>
    <mergeCell ref="AI28:AL28"/>
    <mergeCell ref="AM28:AP28"/>
    <mergeCell ref="AQ28:AT28"/>
    <mergeCell ref="AU28:AX28"/>
    <mergeCell ref="AY28:BA28"/>
    <mergeCell ref="BB28:BD28"/>
    <mergeCell ref="BE28:BH28"/>
    <mergeCell ref="BI28:BL28"/>
    <mergeCell ref="BM28:BP28"/>
    <mergeCell ref="AA27:AD27"/>
    <mergeCell ref="AE27:AH27"/>
    <mergeCell ref="AI27:AL27"/>
    <mergeCell ref="AM27:AP27"/>
    <mergeCell ref="AQ27:AT27"/>
    <mergeCell ref="AU27:AX27"/>
    <mergeCell ref="AY27:BA27"/>
    <mergeCell ref="BB27:BD27"/>
    <mergeCell ref="BE27:BH27"/>
    <mergeCell ref="B27:C27"/>
    <mergeCell ref="E27:F27"/>
    <mergeCell ref="H27:I27"/>
    <mergeCell ref="K27:L27"/>
    <mergeCell ref="N27:O27"/>
    <mergeCell ref="P27:Q27"/>
    <mergeCell ref="S27:T27"/>
    <mergeCell ref="V27:W27"/>
    <mergeCell ref="Y27:Z27"/>
    <mergeCell ref="BI25:BL25"/>
    <mergeCell ref="BM25:BP25"/>
    <mergeCell ref="B26:C26"/>
    <mergeCell ref="E26:F26"/>
    <mergeCell ref="H26:I26"/>
    <mergeCell ref="K26:L26"/>
    <mergeCell ref="N26:O26"/>
    <mergeCell ref="P26:Q26"/>
    <mergeCell ref="S26:T26"/>
    <mergeCell ref="V26:W26"/>
    <mergeCell ref="Y26:Z26"/>
    <mergeCell ref="AA26:AD26"/>
    <mergeCell ref="AE26:AH26"/>
    <mergeCell ref="AI26:AL26"/>
    <mergeCell ref="AM26:AP26"/>
    <mergeCell ref="AQ26:AT26"/>
    <mergeCell ref="AU26:AX26"/>
    <mergeCell ref="AY26:BA26"/>
    <mergeCell ref="BB26:BD26"/>
    <mergeCell ref="BE26:BH26"/>
    <mergeCell ref="BI26:BL26"/>
    <mergeCell ref="BM26:BP26"/>
    <mergeCell ref="AA25:AD25"/>
    <mergeCell ref="AE25:AH25"/>
    <mergeCell ref="AI25:AL25"/>
    <mergeCell ref="AM25:AP25"/>
    <mergeCell ref="AQ25:AT25"/>
    <mergeCell ref="AU25:AX25"/>
    <mergeCell ref="AY25:BA25"/>
    <mergeCell ref="BB25:BD25"/>
    <mergeCell ref="BE25:BH25"/>
    <mergeCell ref="B25:C25"/>
    <mergeCell ref="E25:F25"/>
    <mergeCell ref="H25:I25"/>
    <mergeCell ref="K25:L25"/>
    <mergeCell ref="N25:O25"/>
    <mergeCell ref="P25:Q25"/>
    <mergeCell ref="S25:T25"/>
    <mergeCell ref="V25:W25"/>
    <mergeCell ref="Y25:Z25"/>
    <mergeCell ref="BI23:BL23"/>
    <mergeCell ref="BM23:BP23"/>
    <mergeCell ref="B24:C24"/>
    <mergeCell ref="E24:F24"/>
    <mergeCell ref="H24:I24"/>
    <mergeCell ref="K24:L24"/>
    <mergeCell ref="N24:O24"/>
    <mergeCell ref="P24:Q24"/>
    <mergeCell ref="S24:T24"/>
    <mergeCell ref="V24:W24"/>
    <mergeCell ref="Y24:Z24"/>
    <mergeCell ref="AA24:AD24"/>
    <mergeCell ref="AE24:AH24"/>
    <mergeCell ref="AI24:AL24"/>
    <mergeCell ref="AM24:AP24"/>
    <mergeCell ref="AQ24:AT24"/>
    <mergeCell ref="AU24:AX24"/>
    <mergeCell ref="AY24:BA24"/>
    <mergeCell ref="BB24:BD24"/>
    <mergeCell ref="BE24:BH24"/>
    <mergeCell ref="BI24:BL24"/>
    <mergeCell ref="BM24:BP24"/>
    <mergeCell ref="AA23:AD23"/>
    <mergeCell ref="AE23:AH23"/>
    <mergeCell ref="AI23:AL23"/>
    <mergeCell ref="AM23:AP23"/>
    <mergeCell ref="AQ23:AT23"/>
    <mergeCell ref="AU23:AX23"/>
    <mergeCell ref="AY23:BA23"/>
    <mergeCell ref="BB23:BD23"/>
    <mergeCell ref="BE23:BH23"/>
    <mergeCell ref="B23:C23"/>
    <mergeCell ref="E23:F23"/>
    <mergeCell ref="H23:I23"/>
    <mergeCell ref="K23:L23"/>
    <mergeCell ref="N23:O23"/>
    <mergeCell ref="P23:Q23"/>
    <mergeCell ref="S23:T23"/>
    <mergeCell ref="V23:W23"/>
    <mergeCell ref="Y23:Z23"/>
    <mergeCell ref="BI21:BL21"/>
    <mergeCell ref="BM21:BP21"/>
    <mergeCell ref="B22:C22"/>
    <mergeCell ref="E22:F22"/>
    <mergeCell ref="H22:I22"/>
    <mergeCell ref="K22:L22"/>
    <mergeCell ref="N22:O22"/>
    <mergeCell ref="P22:Q22"/>
    <mergeCell ref="S22:T22"/>
    <mergeCell ref="V22:W22"/>
    <mergeCell ref="Y22:Z22"/>
    <mergeCell ref="AA22:AD22"/>
    <mergeCell ref="AE22:AH22"/>
    <mergeCell ref="AI22:AL22"/>
    <mergeCell ref="AM22:AP22"/>
    <mergeCell ref="AQ22:AT22"/>
    <mergeCell ref="AU22:AX22"/>
    <mergeCell ref="AY22:BA22"/>
    <mergeCell ref="BB22:BD22"/>
    <mergeCell ref="BE22:BH22"/>
    <mergeCell ref="BI22:BL22"/>
    <mergeCell ref="BM22:BP22"/>
    <mergeCell ref="AA21:AD21"/>
    <mergeCell ref="AE21:AH21"/>
    <mergeCell ref="AI21:AL21"/>
    <mergeCell ref="AM21:AP21"/>
    <mergeCell ref="AQ21:AT21"/>
    <mergeCell ref="AU21:AX21"/>
    <mergeCell ref="AY21:BA21"/>
    <mergeCell ref="BB21:BD21"/>
    <mergeCell ref="BE21:BH21"/>
    <mergeCell ref="B21:C21"/>
    <mergeCell ref="E21:F21"/>
    <mergeCell ref="H21:I21"/>
    <mergeCell ref="K21:L21"/>
    <mergeCell ref="N21:O21"/>
    <mergeCell ref="P21:Q21"/>
    <mergeCell ref="S21:T21"/>
    <mergeCell ref="V21:W21"/>
    <mergeCell ref="Y21:Z21"/>
    <mergeCell ref="BI19:BL19"/>
    <mergeCell ref="BM19:BP19"/>
    <mergeCell ref="B20:C20"/>
    <mergeCell ref="E20:F20"/>
    <mergeCell ref="H20:I20"/>
    <mergeCell ref="K20:L20"/>
    <mergeCell ref="N20:O20"/>
    <mergeCell ref="P20:Q20"/>
    <mergeCell ref="S20:T20"/>
    <mergeCell ref="V20:W20"/>
    <mergeCell ref="Y20:Z20"/>
    <mergeCell ref="AA20:AD20"/>
    <mergeCell ref="AE20:AH20"/>
    <mergeCell ref="AI20:AL20"/>
    <mergeCell ref="AM20:AP20"/>
    <mergeCell ref="AQ20:AT20"/>
    <mergeCell ref="AU20:AX20"/>
    <mergeCell ref="AY20:BA20"/>
    <mergeCell ref="BB20:BD20"/>
    <mergeCell ref="BE20:BH20"/>
    <mergeCell ref="BI20:BL20"/>
    <mergeCell ref="BM20:BP20"/>
    <mergeCell ref="AA19:AD19"/>
    <mergeCell ref="AE19:AH19"/>
    <mergeCell ref="AI19:AL19"/>
    <mergeCell ref="AM19:AP19"/>
    <mergeCell ref="AQ19:AT19"/>
    <mergeCell ref="AU19:AX19"/>
    <mergeCell ref="AY19:BA19"/>
    <mergeCell ref="BB19:BD19"/>
    <mergeCell ref="BE19:BH19"/>
    <mergeCell ref="B19:C19"/>
    <mergeCell ref="E19:F19"/>
    <mergeCell ref="H19:I19"/>
    <mergeCell ref="K19:L19"/>
    <mergeCell ref="N19:O19"/>
    <mergeCell ref="P19:Q19"/>
    <mergeCell ref="S19:T19"/>
    <mergeCell ref="V19:W19"/>
    <mergeCell ref="Y19:Z19"/>
    <mergeCell ref="BI17:BL17"/>
    <mergeCell ref="BM17:BP17"/>
    <mergeCell ref="B18:C18"/>
    <mergeCell ref="E18:F18"/>
    <mergeCell ref="H18:I18"/>
    <mergeCell ref="K18:L18"/>
    <mergeCell ref="N18:O18"/>
    <mergeCell ref="P18:Q18"/>
    <mergeCell ref="S18:T18"/>
    <mergeCell ref="V18:W18"/>
    <mergeCell ref="Y18:Z18"/>
    <mergeCell ref="AA18:AD18"/>
    <mergeCell ref="AE18:AH18"/>
    <mergeCell ref="AI18:AL18"/>
    <mergeCell ref="AM18:AP18"/>
    <mergeCell ref="AQ18:AT18"/>
    <mergeCell ref="AU18:AX18"/>
    <mergeCell ref="AY18:BA18"/>
    <mergeCell ref="BB18:BD18"/>
    <mergeCell ref="BE18:BH18"/>
    <mergeCell ref="BI18:BL18"/>
    <mergeCell ref="BM18:BP18"/>
    <mergeCell ref="AA17:AD17"/>
    <mergeCell ref="AE17:AH17"/>
    <mergeCell ref="AI17:AL17"/>
    <mergeCell ref="AM17:AP17"/>
    <mergeCell ref="AQ17:AT17"/>
    <mergeCell ref="AU17:AX17"/>
    <mergeCell ref="AY17:BA17"/>
    <mergeCell ref="BB17:BD17"/>
    <mergeCell ref="BE17:BH17"/>
    <mergeCell ref="B17:C17"/>
    <mergeCell ref="E17:F17"/>
    <mergeCell ref="H17:I17"/>
    <mergeCell ref="K17:L17"/>
    <mergeCell ref="N17:O17"/>
    <mergeCell ref="P17:Q17"/>
    <mergeCell ref="S17:T17"/>
    <mergeCell ref="V17:W17"/>
    <mergeCell ref="Y17:Z17"/>
    <mergeCell ref="BI15:BL15"/>
    <mergeCell ref="BM15:BP15"/>
    <mergeCell ref="B16:C16"/>
    <mergeCell ref="E16:F16"/>
    <mergeCell ref="H16:I16"/>
    <mergeCell ref="K16:L16"/>
    <mergeCell ref="N16:O16"/>
    <mergeCell ref="P16:Q16"/>
    <mergeCell ref="S16:T16"/>
    <mergeCell ref="V16:W16"/>
    <mergeCell ref="Y16:Z16"/>
    <mergeCell ref="AA16:AD16"/>
    <mergeCell ref="AE16:AH16"/>
    <mergeCell ref="AI16:AL16"/>
    <mergeCell ref="AM16:AP16"/>
    <mergeCell ref="AQ16:AT16"/>
    <mergeCell ref="AU16:AX16"/>
    <mergeCell ref="AY16:BA16"/>
    <mergeCell ref="BB16:BD16"/>
    <mergeCell ref="BE16:BH16"/>
    <mergeCell ref="BI16:BL16"/>
    <mergeCell ref="BM16:BP16"/>
    <mergeCell ref="AA15:AD15"/>
    <mergeCell ref="AE15:AH15"/>
    <mergeCell ref="AI15:AL15"/>
    <mergeCell ref="AM15:AP15"/>
    <mergeCell ref="AQ15:AT15"/>
    <mergeCell ref="AU15:AX15"/>
    <mergeCell ref="AY15:BA15"/>
    <mergeCell ref="BB15:BD15"/>
    <mergeCell ref="BE15:BH15"/>
    <mergeCell ref="B15:C15"/>
    <mergeCell ref="E15:F15"/>
    <mergeCell ref="H15:I15"/>
    <mergeCell ref="K15:L15"/>
    <mergeCell ref="N15:O15"/>
    <mergeCell ref="P15:Q15"/>
    <mergeCell ref="S15:T15"/>
    <mergeCell ref="V15:W15"/>
    <mergeCell ref="Y15:Z15"/>
    <mergeCell ref="BI13:BL13"/>
    <mergeCell ref="BM13:BP13"/>
    <mergeCell ref="B14:C14"/>
    <mergeCell ref="E14:F14"/>
    <mergeCell ref="H14:I14"/>
    <mergeCell ref="K14:L14"/>
    <mergeCell ref="N14:O14"/>
    <mergeCell ref="P14:Q14"/>
    <mergeCell ref="S14:T14"/>
    <mergeCell ref="V14:W14"/>
    <mergeCell ref="Y14:Z14"/>
    <mergeCell ref="AA14:AD14"/>
    <mergeCell ref="AE14:AH14"/>
    <mergeCell ref="AI14:AL14"/>
    <mergeCell ref="AM14:AP14"/>
    <mergeCell ref="AQ14:AT14"/>
    <mergeCell ref="AU14:AX14"/>
    <mergeCell ref="AY14:BA14"/>
    <mergeCell ref="BB14:BD14"/>
    <mergeCell ref="BE14:BH14"/>
    <mergeCell ref="BI14:BL14"/>
    <mergeCell ref="BM14:BP14"/>
    <mergeCell ref="AA13:AD13"/>
    <mergeCell ref="AE13:AH13"/>
    <mergeCell ref="AI13:AL13"/>
    <mergeCell ref="AM13:AP13"/>
    <mergeCell ref="AQ13:AT13"/>
    <mergeCell ref="AU13:AX13"/>
    <mergeCell ref="AY13:BA13"/>
    <mergeCell ref="BB13:BD13"/>
    <mergeCell ref="BE13:BH13"/>
    <mergeCell ref="B13:C13"/>
    <mergeCell ref="E13:F13"/>
    <mergeCell ref="H13:I13"/>
    <mergeCell ref="K13:L13"/>
    <mergeCell ref="N13:O13"/>
    <mergeCell ref="P13:Q13"/>
    <mergeCell ref="S13:T13"/>
    <mergeCell ref="V13:W13"/>
    <mergeCell ref="Y13:Z13"/>
    <mergeCell ref="BI11:BL11"/>
    <mergeCell ref="BM11:BP11"/>
    <mergeCell ref="B12:C12"/>
    <mergeCell ref="E12:F12"/>
    <mergeCell ref="H12:I12"/>
    <mergeCell ref="K12:L12"/>
    <mergeCell ref="N12:O12"/>
    <mergeCell ref="P12:Q12"/>
    <mergeCell ref="S12:T12"/>
    <mergeCell ref="V12:W12"/>
    <mergeCell ref="Y12:Z12"/>
    <mergeCell ref="AA12:AD12"/>
    <mergeCell ref="AE12:AH12"/>
    <mergeCell ref="AI12:AL12"/>
    <mergeCell ref="AM12:AP12"/>
    <mergeCell ref="AQ12:AT12"/>
    <mergeCell ref="AU12:AX12"/>
    <mergeCell ref="AY12:BA12"/>
    <mergeCell ref="BB12:BD12"/>
    <mergeCell ref="BE12:BH12"/>
    <mergeCell ref="BI12:BL12"/>
    <mergeCell ref="BM12:BP12"/>
    <mergeCell ref="AA11:AD11"/>
    <mergeCell ref="AE11:AH11"/>
    <mergeCell ref="AI11:AL11"/>
    <mergeCell ref="AM11:AP11"/>
    <mergeCell ref="AQ11:AT11"/>
    <mergeCell ref="AU11:AX11"/>
    <mergeCell ref="AY11:BA11"/>
    <mergeCell ref="BB11:BD11"/>
    <mergeCell ref="BE11:BH11"/>
    <mergeCell ref="B11:C11"/>
    <mergeCell ref="E11:F11"/>
    <mergeCell ref="H11:I11"/>
    <mergeCell ref="K11:L11"/>
    <mergeCell ref="N11:O11"/>
    <mergeCell ref="P11:Q11"/>
    <mergeCell ref="S11:T11"/>
    <mergeCell ref="V11:W11"/>
    <mergeCell ref="Y11:Z11"/>
    <mergeCell ref="BI9:BL9"/>
    <mergeCell ref="BM9:BP9"/>
    <mergeCell ref="B10:C10"/>
    <mergeCell ref="E10:F10"/>
    <mergeCell ref="H10:I10"/>
    <mergeCell ref="K10:L10"/>
    <mergeCell ref="N10:O10"/>
    <mergeCell ref="P10:Q10"/>
    <mergeCell ref="S10:T10"/>
    <mergeCell ref="V10:W10"/>
    <mergeCell ref="Y10:Z10"/>
    <mergeCell ref="AA10:AD10"/>
    <mergeCell ref="AE10:AH10"/>
    <mergeCell ref="AI10:AL10"/>
    <mergeCell ref="AM10:AP10"/>
    <mergeCell ref="AQ10:AT10"/>
    <mergeCell ref="AU10:AX10"/>
    <mergeCell ref="AY10:BA10"/>
    <mergeCell ref="BB10:BD10"/>
    <mergeCell ref="BE10:BH10"/>
    <mergeCell ref="BI10:BL10"/>
    <mergeCell ref="BM10:BP10"/>
    <mergeCell ref="AA9:AD9"/>
    <mergeCell ref="AE9:AH9"/>
    <mergeCell ref="AI9:AL9"/>
    <mergeCell ref="AM9:AP9"/>
    <mergeCell ref="AQ9:AT9"/>
    <mergeCell ref="AU9:AX9"/>
    <mergeCell ref="AY9:BA9"/>
    <mergeCell ref="BB9:BD9"/>
    <mergeCell ref="BE9:BH9"/>
    <mergeCell ref="B9:C9"/>
    <mergeCell ref="E9:F9"/>
    <mergeCell ref="H9:I9"/>
    <mergeCell ref="K9:L9"/>
    <mergeCell ref="N9:O9"/>
    <mergeCell ref="P9:Q9"/>
    <mergeCell ref="S9:T9"/>
    <mergeCell ref="V9:W9"/>
    <mergeCell ref="Y9:Z9"/>
    <mergeCell ref="AY6:BA8"/>
    <mergeCell ref="BB6:BD8"/>
    <mergeCell ref="BE6:BH8"/>
    <mergeCell ref="BI6:BL8"/>
    <mergeCell ref="BM6:BP8"/>
    <mergeCell ref="P7:Z7"/>
    <mergeCell ref="AA7:AD8"/>
    <mergeCell ref="AE7:AH8"/>
    <mergeCell ref="AM7:AP8"/>
    <mergeCell ref="AQ7:AT8"/>
    <mergeCell ref="P8:T8"/>
    <mergeCell ref="V8:Z8"/>
    <mergeCell ref="AL4:AS4"/>
    <mergeCell ref="B6:C8"/>
    <mergeCell ref="D6:D8"/>
    <mergeCell ref="E6:O6"/>
    <mergeCell ref="P6:Z6"/>
    <mergeCell ref="AA6:AH6"/>
    <mergeCell ref="AI6:AL8"/>
    <mergeCell ref="AM6:AT6"/>
    <mergeCell ref="AU6:AX8"/>
    <mergeCell ref="E8:I8"/>
    <mergeCell ref="K8:O8"/>
  </mergeCells>
  <phoneticPr fontId="56"/>
  <pageMargins left="0.25" right="0.25" top="0.30972222222222201" bottom="0.3" header="0.51180555555555496" footer="0.51180555555555496"/>
  <pageSetup paperSize="9" scale="59" firstPageNumber="0"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156082"/>
    <pageSetUpPr fitToPage="1"/>
  </sheetPr>
  <dimension ref="A1:AMK68"/>
  <sheetViews>
    <sheetView view="pageBreakPreview" topLeftCell="A10" zoomScale="70" zoomScaleNormal="85" zoomScalePageLayoutView="70" workbookViewId="0">
      <selection activeCell="B52" sqref="B52"/>
    </sheetView>
  </sheetViews>
  <sheetFormatPr defaultRowHeight="18" x14ac:dyDescent="0.45"/>
  <cols>
    <col min="1" max="18" width="3.09765625" style="37" customWidth="1"/>
    <col min="19" max="19" width="3.59765625" style="37" customWidth="1"/>
    <col min="20" max="58" width="3.09765625" style="37" customWidth="1"/>
    <col min="59" max="62" width="3.09765625" style="38" customWidth="1"/>
    <col min="63" max="77" width="3.09765625" style="37" customWidth="1"/>
    <col min="78" max="78" width="11" style="37" customWidth="1"/>
    <col min="79" max="79" width="12.59765625" style="37" customWidth="1"/>
    <col min="80" max="80" width="7.09765625" style="37" customWidth="1"/>
    <col min="81" max="1025" width="3.09765625" style="37" customWidth="1"/>
  </cols>
  <sheetData>
    <row r="1" spans="2:85" s="37" customFormat="1" ht="18.75" customHeight="1" x14ac:dyDescent="0.45"/>
    <row r="2" spans="2:85" s="37" customFormat="1" ht="18.75" customHeight="1" x14ac:dyDescent="0.45"/>
    <row r="3" spans="2:85" s="37" customFormat="1" ht="18.75" customHeight="1" x14ac:dyDescent="0.45">
      <c r="T3" s="42"/>
      <c r="U3" s="43"/>
      <c r="V3" s="43"/>
      <c r="W3" s="43"/>
      <c r="X3" s="43"/>
      <c r="Y3" s="43"/>
      <c r="Z3" s="43"/>
      <c r="AA3" s="43"/>
      <c r="AB3" s="43"/>
      <c r="AC3" s="43"/>
      <c r="AD3" s="43"/>
      <c r="AE3" s="43"/>
      <c r="AF3" s="44"/>
      <c r="AH3" s="42"/>
      <c r="AI3" s="43"/>
      <c r="AJ3" s="43"/>
      <c r="AK3" s="43"/>
      <c r="AL3" s="43"/>
      <c r="AM3" s="43"/>
      <c r="AN3" s="43"/>
      <c r="AO3" s="43"/>
      <c r="AP3" s="43"/>
      <c r="AQ3" s="43"/>
      <c r="AR3" s="43"/>
      <c r="AS3" s="44"/>
    </row>
    <row r="4" spans="2:85" s="37" customFormat="1" ht="18.75" customHeight="1" x14ac:dyDescent="0.45">
      <c r="T4" s="47"/>
      <c r="U4" s="48" t="s">
        <v>2</v>
      </c>
      <c r="V4" s="48"/>
      <c r="W4" s="48"/>
      <c r="X4" s="48" t="s">
        <v>36</v>
      </c>
      <c r="Y4" s="48"/>
      <c r="Z4" s="49"/>
      <c r="AA4" s="48" t="s">
        <v>3</v>
      </c>
      <c r="AB4" s="49"/>
      <c r="AC4" s="48" t="s">
        <v>37</v>
      </c>
      <c r="AD4" s="48"/>
      <c r="AE4" s="48"/>
      <c r="AF4" s="50"/>
      <c r="AH4" s="47"/>
      <c r="AI4" s="48" t="s">
        <v>5</v>
      </c>
      <c r="AJ4" s="48"/>
      <c r="AK4" s="48"/>
      <c r="AL4" s="158"/>
      <c r="AM4" s="158"/>
      <c r="AN4" s="158"/>
      <c r="AO4" s="158"/>
      <c r="AP4" s="158"/>
      <c r="AQ4" s="158"/>
      <c r="AR4" s="158"/>
      <c r="AS4" s="158"/>
    </row>
    <row r="5" spans="2:85" s="37" customFormat="1" ht="18.75" customHeight="1" x14ac:dyDescent="0.45">
      <c r="W5" s="53"/>
      <c r="AB5" s="53"/>
      <c r="AS5" s="51"/>
      <c r="BY5" s="38"/>
    </row>
    <row r="6" spans="2:85" ht="18.75" customHeight="1" x14ac:dyDescent="0.45">
      <c r="B6" s="159" t="s">
        <v>7</v>
      </c>
      <c r="C6" s="159"/>
      <c r="D6" s="160" t="s">
        <v>8</v>
      </c>
      <c r="E6" s="161" t="s">
        <v>9</v>
      </c>
      <c r="F6" s="161"/>
      <c r="G6" s="161"/>
      <c r="H6" s="161"/>
      <c r="I6" s="161"/>
      <c r="J6" s="161"/>
      <c r="K6" s="161"/>
      <c r="L6" s="161"/>
      <c r="M6" s="161"/>
      <c r="N6" s="161"/>
      <c r="O6" s="161"/>
      <c r="P6" s="161" t="s">
        <v>9</v>
      </c>
      <c r="Q6" s="161"/>
      <c r="R6" s="161"/>
      <c r="S6" s="161"/>
      <c r="T6" s="161"/>
      <c r="U6" s="161"/>
      <c r="V6" s="161"/>
      <c r="W6" s="161"/>
      <c r="X6" s="161"/>
      <c r="Y6" s="161"/>
      <c r="Z6" s="161"/>
      <c r="AA6" s="162" t="s">
        <v>38</v>
      </c>
      <c r="AB6" s="162"/>
      <c r="AC6" s="162"/>
      <c r="AD6" s="162"/>
      <c r="AE6" s="162"/>
      <c r="AF6" s="162"/>
      <c r="AG6" s="162"/>
      <c r="AH6" s="162"/>
      <c r="AI6" s="163" t="s">
        <v>12</v>
      </c>
      <c r="AJ6" s="163"/>
      <c r="AK6" s="163"/>
      <c r="AL6" s="163"/>
      <c r="AM6" s="163" t="s">
        <v>39</v>
      </c>
      <c r="AN6" s="163"/>
      <c r="AO6" s="163"/>
      <c r="AP6" s="163"/>
      <c r="AQ6" s="163"/>
      <c r="AR6" s="163"/>
      <c r="AS6" s="163"/>
      <c r="AT6" s="163"/>
      <c r="AU6" s="164" t="s">
        <v>40</v>
      </c>
      <c r="AV6" s="164"/>
      <c r="AW6" s="164"/>
      <c r="AX6" s="164"/>
      <c r="AY6" s="315" t="s">
        <v>74</v>
      </c>
      <c r="AZ6" s="315"/>
      <c r="BA6" s="315"/>
      <c r="BB6" s="315" t="s">
        <v>75</v>
      </c>
      <c r="BC6" s="315"/>
      <c r="BD6" s="315"/>
      <c r="BE6" s="168" t="s">
        <v>44</v>
      </c>
      <c r="BF6" s="168"/>
      <c r="BG6" s="168"/>
      <c r="BH6" s="168"/>
      <c r="BI6" s="169" t="s">
        <v>45</v>
      </c>
      <c r="BJ6" s="169"/>
      <c r="BK6" s="169"/>
      <c r="BL6" s="169"/>
      <c r="BM6" s="170" t="s">
        <v>46</v>
      </c>
      <c r="BN6" s="170"/>
      <c r="BO6" s="170"/>
      <c r="BP6" s="170"/>
    </row>
    <row r="7" spans="2:85" ht="18.75" customHeight="1" x14ac:dyDescent="0.45">
      <c r="B7" s="159"/>
      <c r="C7" s="159"/>
      <c r="D7" s="160"/>
      <c r="E7" s="54"/>
      <c r="F7" s="55"/>
      <c r="G7" s="55"/>
      <c r="H7" s="55"/>
      <c r="I7" s="55"/>
      <c r="J7" s="55"/>
      <c r="K7" s="55"/>
      <c r="L7" s="55"/>
      <c r="M7" s="55"/>
      <c r="N7" s="55"/>
      <c r="O7" s="56"/>
      <c r="P7" s="316" t="s">
        <v>76</v>
      </c>
      <c r="Q7" s="316"/>
      <c r="R7" s="316"/>
      <c r="S7" s="316"/>
      <c r="T7" s="316"/>
      <c r="U7" s="316"/>
      <c r="V7" s="316"/>
      <c r="W7" s="316"/>
      <c r="X7" s="316"/>
      <c r="Y7" s="316"/>
      <c r="Z7" s="316"/>
      <c r="AA7" s="162" t="s">
        <v>10</v>
      </c>
      <c r="AB7" s="162"/>
      <c r="AC7" s="162"/>
      <c r="AD7" s="162"/>
      <c r="AE7" s="163" t="s">
        <v>11</v>
      </c>
      <c r="AF7" s="163"/>
      <c r="AG7" s="163"/>
      <c r="AH7" s="163"/>
      <c r="AI7" s="163"/>
      <c r="AJ7" s="163"/>
      <c r="AK7" s="163"/>
      <c r="AL7" s="163"/>
      <c r="AM7" s="163" t="s">
        <v>51</v>
      </c>
      <c r="AN7" s="163"/>
      <c r="AO7" s="163"/>
      <c r="AP7" s="163"/>
      <c r="AQ7" s="163" t="s">
        <v>52</v>
      </c>
      <c r="AR7" s="163"/>
      <c r="AS7" s="163"/>
      <c r="AT7" s="163"/>
      <c r="AU7" s="164"/>
      <c r="AV7" s="164"/>
      <c r="AW7" s="164"/>
      <c r="AX7" s="164"/>
      <c r="AY7" s="315"/>
      <c r="AZ7" s="315"/>
      <c r="BA7" s="315"/>
      <c r="BB7" s="315"/>
      <c r="BC7" s="315"/>
      <c r="BD7" s="315"/>
      <c r="BE7" s="168"/>
      <c r="BF7" s="168"/>
      <c r="BG7" s="168"/>
      <c r="BH7" s="168"/>
      <c r="BI7" s="169"/>
      <c r="BJ7" s="169"/>
      <c r="BK7" s="169"/>
      <c r="BL7" s="169"/>
      <c r="BM7" s="170"/>
      <c r="BN7" s="170"/>
      <c r="BO7" s="170"/>
      <c r="BP7" s="170"/>
      <c r="BY7" s="37" t="s">
        <v>77</v>
      </c>
    </row>
    <row r="8" spans="2:85" ht="18.75" customHeight="1" x14ac:dyDescent="0.45">
      <c r="B8" s="159"/>
      <c r="C8" s="159"/>
      <c r="D8" s="160"/>
      <c r="E8" s="174" t="s">
        <v>18</v>
      </c>
      <c r="F8" s="174"/>
      <c r="G8" s="174"/>
      <c r="H8" s="174"/>
      <c r="I8" s="174"/>
      <c r="J8" s="57" t="s">
        <v>19</v>
      </c>
      <c r="K8" s="175" t="s">
        <v>20</v>
      </c>
      <c r="L8" s="175"/>
      <c r="M8" s="175"/>
      <c r="N8" s="175"/>
      <c r="O8" s="175"/>
      <c r="P8" s="174" t="s">
        <v>18</v>
      </c>
      <c r="Q8" s="174"/>
      <c r="R8" s="174"/>
      <c r="S8" s="174"/>
      <c r="T8" s="174"/>
      <c r="U8" s="57" t="s">
        <v>19</v>
      </c>
      <c r="V8" s="175" t="s">
        <v>20</v>
      </c>
      <c r="W8" s="175"/>
      <c r="X8" s="175"/>
      <c r="Y8" s="175"/>
      <c r="Z8" s="175"/>
      <c r="AA8" s="162"/>
      <c r="AB8" s="162"/>
      <c r="AC8" s="162"/>
      <c r="AD8" s="162"/>
      <c r="AE8" s="163"/>
      <c r="AF8" s="163"/>
      <c r="AG8" s="163"/>
      <c r="AH8" s="163"/>
      <c r="AI8" s="163"/>
      <c r="AJ8" s="163"/>
      <c r="AK8" s="163"/>
      <c r="AL8" s="163"/>
      <c r="AM8" s="163"/>
      <c r="AN8" s="163"/>
      <c r="AO8" s="163"/>
      <c r="AP8" s="163"/>
      <c r="AQ8" s="163"/>
      <c r="AR8" s="163"/>
      <c r="AS8" s="163"/>
      <c r="AT8" s="163"/>
      <c r="AU8" s="164"/>
      <c r="AV8" s="164"/>
      <c r="AW8" s="164"/>
      <c r="AX8" s="164"/>
      <c r="AY8" s="315"/>
      <c r="AZ8" s="315"/>
      <c r="BA8" s="315"/>
      <c r="BB8" s="315"/>
      <c r="BC8" s="315"/>
      <c r="BD8" s="315"/>
      <c r="BE8" s="168"/>
      <c r="BF8" s="168"/>
      <c r="BG8" s="168"/>
      <c r="BH8" s="168"/>
      <c r="BI8" s="169"/>
      <c r="BJ8" s="169"/>
      <c r="BK8" s="169"/>
      <c r="BL8" s="169"/>
      <c r="BM8" s="170"/>
      <c r="BN8" s="170"/>
      <c r="BO8" s="170"/>
      <c r="BP8" s="170"/>
      <c r="BY8" s="37" t="s">
        <v>78</v>
      </c>
    </row>
    <row r="9" spans="2:85" ht="18" customHeight="1" x14ac:dyDescent="0.45">
      <c r="B9" s="180">
        <v>0</v>
      </c>
      <c r="C9" s="180"/>
      <c r="D9" s="58"/>
      <c r="E9" s="181">
        <v>10</v>
      </c>
      <c r="F9" s="181"/>
      <c r="G9" s="59" t="s">
        <v>23</v>
      </c>
      <c r="H9" s="182">
        <v>0</v>
      </c>
      <c r="I9" s="182"/>
      <c r="J9" s="60" t="s">
        <v>19</v>
      </c>
      <c r="K9" s="181">
        <v>15</v>
      </c>
      <c r="L9" s="181"/>
      <c r="M9" s="59" t="s">
        <v>23</v>
      </c>
      <c r="N9" s="182">
        <v>0</v>
      </c>
      <c r="O9" s="182"/>
      <c r="P9" s="181">
        <f t="shared" ref="P9:P38" si="0">IF(K9&lt;7,"",IF(E9&gt;22,0,IF(E9&lt;7,7,E9)))</f>
        <v>10</v>
      </c>
      <c r="Q9" s="181"/>
      <c r="R9" s="59" t="s">
        <v>23</v>
      </c>
      <c r="S9" s="182">
        <f t="shared" ref="S9:S38" si="1">IF(P9="","",IF(E9&gt;21,0,IF(E9&lt;7,0,H9)))</f>
        <v>0</v>
      </c>
      <c r="T9" s="182"/>
      <c r="U9" s="60" t="s">
        <v>19</v>
      </c>
      <c r="V9" s="181">
        <f t="shared" ref="V9:V38" si="2">IF(P9="","",IF(E9&gt;22,"",IF(K9&gt;22,22,IF(K9&lt;7,0,K9))))</f>
        <v>15</v>
      </c>
      <c r="W9" s="181"/>
      <c r="X9" s="59" t="s">
        <v>23</v>
      </c>
      <c r="Y9" s="182">
        <f t="shared" ref="Y9:Y38" si="3">IF(P9="","",IF(K9&gt;21,0,IF(K9&lt;7,0,N9)))</f>
        <v>0</v>
      </c>
      <c r="Z9" s="182"/>
      <c r="AA9" s="183">
        <v>15000</v>
      </c>
      <c r="AB9" s="183"/>
      <c r="AC9" s="183"/>
      <c r="AD9" s="183"/>
      <c r="AE9" s="183">
        <v>2000</v>
      </c>
      <c r="AF9" s="183"/>
      <c r="AG9" s="183"/>
      <c r="AH9" s="183"/>
      <c r="AI9" s="183">
        <v>5000</v>
      </c>
      <c r="AJ9" s="183"/>
      <c r="AK9" s="183"/>
      <c r="AL9" s="183"/>
      <c r="AM9" s="183">
        <v>0</v>
      </c>
      <c r="AN9" s="183"/>
      <c r="AO9" s="183"/>
      <c r="AP9" s="183"/>
      <c r="AQ9" s="183">
        <v>0</v>
      </c>
      <c r="AR9" s="183"/>
      <c r="AS9" s="183"/>
      <c r="AT9" s="183"/>
      <c r="AU9" s="184">
        <f t="shared" ref="AU9:AU38" si="4">AA9+AE9+IF((AM9-AI9)&gt;0,0,(AM9-AI9))</f>
        <v>12000</v>
      </c>
      <c r="AV9" s="184"/>
      <c r="AW9" s="184"/>
      <c r="AX9" s="184"/>
      <c r="AY9" s="185">
        <f t="shared" ref="AY9:AY38" si="5">IFERROR(IFERROR(IF(OR(ISBLANK(P9),ISBLANK(S9),ISBLANK(V9),ISBLANK(Y9)),"",IF(Y9-S9&lt;0,V9-P9-1,V9-P9)),"")+IFERROR(IF(OR(ISBLANK(P9),ISBLANK(S9),ISBLANK(V9),ISBLANK(Y9)),"",IF(Y9-S9&lt;0,Y9-S9+60,Y9-S9)),"")/60,0)</f>
        <v>5</v>
      </c>
      <c r="AZ9" s="185"/>
      <c r="BA9" s="185"/>
      <c r="BB9" s="185">
        <f t="shared" ref="BB9:BB38" si="6">IF(K9-E9&gt;=0,K9-E9,24-E9+K9)-IF(N9-H9&lt;0,1,0)+IF(N9-H9&lt;0,60+(N9-H9),N9-H9)/60-AY9</f>
        <v>0</v>
      </c>
      <c r="BC9" s="185"/>
      <c r="BD9" s="185"/>
      <c r="BE9" s="188">
        <f t="shared" ref="BE9:BE38" si="7">AU9</f>
        <v>12000</v>
      </c>
      <c r="BF9" s="188"/>
      <c r="BG9" s="188"/>
      <c r="BH9" s="188"/>
      <c r="BI9" s="186">
        <f t="shared" ref="BI9:BI38" si="8">2500*AY9+3500*BB9</f>
        <v>12500</v>
      </c>
      <c r="BJ9" s="186"/>
      <c r="BK9" s="186"/>
      <c r="BL9" s="186"/>
      <c r="BM9" s="156">
        <f t="shared" ref="BM9:BM38" si="9">MIN(BE9,BI9)</f>
        <v>12000</v>
      </c>
      <c r="BN9" s="156"/>
      <c r="BO9" s="156"/>
      <c r="BP9" s="156"/>
      <c r="BY9" s="37" t="s">
        <v>79</v>
      </c>
    </row>
    <row r="10" spans="2:85" ht="18" customHeight="1" x14ac:dyDescent="0.45">
      <c r="B10" s="180">
        <v>0</v>
      </c>
      <c r="C10" s="180"/>
      <c r="D10" s="58"/>
      <c r="E10" s="181">
        <v>10</v>
      </c>
      <c r="F10" s="181"/>
      <c r="G10" s="59" t="s">
        <v>23</v>
      </c>
      <c r="H10" s="182">
        <v>0</v>
      </c>
      <c r="I10" s="182"/>
      <c r="J10" s="60" t="s">
        <v>19</v>
      </c>
      <c r="K10" s="181">
        <v>15</v>
      </c>
      <c r="L10" s="181"/>
      <c r="M10" s="59" t="s">
        <v>23</v>
      </c>
      <c r="N10" s="182">
        <v>30</v>
      </c>
      <c r="O10" s="182"/>
      <c r="P10" s="181">
        <f t="shared" si="0"/>
        <v>10</v>
      </c>
      <c r="Q10" s="181"/>
      <c r="R10" s="59" t="s">
        <v>23</v>
      </c>
      <c r="S10" s="182">
        <f t="shared" si="1"/>
        <v>0</v>
      </c>
      <c r="T10" s="182"/>
      <c r="U10" s="60" t="s">
        <v>19</v>
      </c>
      <c r="V10" s="181">
        <f t="shared" si="2"/>
        <v>15</v>
      </c>
      <c r="W10" s="181"/>
      <c r="X10" s="59" t="s">
        <v>23</v>
      </c>
      <c r="Y10" s="182">
        <f t="shared" si="3"/>
        <v>30</v>
      </c>
      <c r="Z10" s="182"/>
      <c r="AA10" s="183">
        <v>16500</v>
      </c>
      <c r="AB10" s="183"/>
      <c r="AC10" s="183"/>
      <c r="AD10" s="183"/>
      <c r="AE10" s="183"/>
      <c r="AF10" s="183"/>
      <c r="AG10" s="183"/>
      <c r="AH10" s="183"/>
      <c r="AI10" s="183"/>
      <c r="AJ10" s="183"/>
      <c r="AK10" s="183"/>
      <c r="AL10" s="183"/>
      <c r="AM10" s="183">
        <v>0</v>
      </c>
      <c r="AN10" s="183"/>
      <c r="AO10" s="183"/>
      <c r="AP10" s="183"/>
      <c r="AQ10" s="183">
        <v>0</v>
      </c>
      <c r="AR10" s="183"/>
      <c r="AS10" s="183"/>
      <c r="AT10" s="183"/>
      <c r="AU10" s="184">
        <f t="shared" si="4"/>
        <v>16500</v>
      </c>
      <c r="AV10" s="184"/>
      <c r="AW10" s="184"/>
      <c r="AX10" s="184"/>
      <c r="AY10" s="185">
        <f t="shared" si="5"/>
        <v>5.5</v>
      </c>
      <c r="AZ10" s="185"/>
      <c r="BA10" s="185"/>
      <c r="BB10" s="185">
        <f t="shared" si="6"/>
        <v>0</v>
      </c>
      <c r="BC10" s="185"/>
      <c r="BD10" s="185"/>
      <c r="BE10" s="188">
        <f t="shared" si="7"/>
        <v>16500</v>
      </c>
      <c r="BF10" s="188"/>
      <c r="BG10" s="188"/>
      <c r="BH10" s="188"/>
      <c r="BI10" s="186">
        <f t="shared" si="8"/>
        <v>13750</v>
      </c>
      <c r="BJ10" s="186"/>
      <c r="BK10" s="186"/>
      <c r="BL10" s="186"/>
      <c r="BM10" s="156">
        <f t="shared" si="9"/>
        <v>13750</v>
      </c>
      <c r="BN10" s="156"/>
      <c r="BO10" s="156"/>
      <c r="BP10" s="156"/>
      <c r="BY10" s="88"/>
      <c r="BZ10" s="88" t="s">
        <v>80</v>
      </c>
      <c r="CA10" s="88"/>
      <c r="CB10" s="88"/>
      <c r="CC10" s="88"/>
      <c r="CD10" s="88"/>
      <c r="CE10" s="88"/>
      <c r="CF10" s="88"/>
      <c r="CG10" s="89"/>
    </row>
    <row r="11" spans="2:85" ht="18" customHeight="1" x14ac:dyDescent="0.45">
      <c r="B11" s="180">
        <v>0</v>
      </c>
      <c r="C11" s="180"/>
      <c r="D11" s="61"/>
      <c r="E11" s="181">
        <v>10</v>
      </c>
      <c r="F11" s="181"/>
      <c r="G11" s="62" t="s">
        <v>23</v>
      </c>
      <c r="H11" s="182">
        <v>0</v>
      </c>
      <c r="I11" s="182"/>
      <c r="J11" s="63" t="s">
        <v>19</v>
      </c>
      <c r="K11" s="181">
        <v>15</v>
      </c>
      <c r="L11" s="181"/>
      <c r="M11" s="62" t="s">
        <v>23</v>
      </c>
      <c r="N11" s="189">
        <v>45</v>
      </c>
      <c r="O11" s="189"/>
      <c r="P11" s="181">
        <f t="shared" si="0"/>
        <v>10</v>
      </c>
      <c r="Q11" s="181"/>
      <c r="R11" s="62" t="s">
        <v>23</v>
      </c>
      <c r="S11" s="182">
        <f t="shared" si="1"/>
        <v>0</v>
      </c>
      <c r="T11" s="182"/>
      <c r="U11" s="63" t="s">
        <v>19</v>
      </c>
      <c r="V11" s="181">
        <f t="shared" si="2"/>
        <v>15</v>
      </c>
      <c r="W11" s="181"/>
      <c r="X11" s="62" t="s">
        <v>23</v>
      </c>
      <c r="Y11" s="182">
        <f t="shared" si="3"/>
        <v>45</v>
      </c>
      <c r="Z11" s="182"/>
      <c r="AA11" s="183">
        <v>17250</v>
      </c>
      <c r="AB11" s="183"/>
      <c r="AC11" s="183"/>
      <c r="AD11" s="183"/>
      <c r="AE11" s="190"/>
      <c r="AF11" s="190"/>
      <c r="AG11" s="190"/>
      <c r="AH11" s="190"/>
      <c r="AI11" s="190"/>
      <c r="AJ11" s="190"/>
      <c r="AK11" s="190"/>
      <c r="AL11" s="190"/>
      <c r="AM11" s="190">
        <v>0</v>
      </c>
      <c r="AN11" s="190"/>
      <c r="AO11" s="190"/>
      <c r="AP11" s="190"/>
      <c r="AQ11" s="190">
        <v>0</v>
      </c>
      <c r="AR11" s="190"/>
      <c r="AS11" s="190"/>
      <c r="AT11" s="190"/>
      <c r="AU11" s="184">
        <f t="shared" si="4"/>
        <v>17250</v>
      </c>
      <c r="AV11" s="184"/>
      <c r="AW11" s="184"/>
      <c r="AX11" s="184"/>
      <c r="AY11" s="185">
        <f t="shared" si="5"/>
        <v>5.75</v>
      </c>
      <c r="AZ11" s="185"/>
      <c r="BA11" s="185"/>
      <c r="BB11" s="185">
        <f t="shared" si="6"/>
        <v>0</v>
      </c>
      <c r="BC11" s="185"/>
      <c r="BD11" s="185"/>
      <c r="BE11" s="188">
        <f t="shared" si="7"/>
        <v>17250</v>
      </c>
      <c r="BF11" s="188"/>
      <c r="BG11" s="188"/>
      <c r="BH11" s="188"/>
      <c r="BI11" s="186">
        <f t="shared" si="8"/>
        <v>14375</v>
      </c>
      <c r="BJ11" s="186"/>
      <c r="BK11" s="186"/>
      <c r="BL11" s="186"/>
      <c r="BM11" s="156">
        <f t="shared" si="9"/>
        <v>14375</v>
      </c>
      <c r="BN11" s="156"/>
      <c r="BO11" s="156"/>
      <c r="BP11" s="156"/>
      <c r="BY11" s="88"/>
      <c r="BZ11" s="88" t="s">
        <v>76</v>
      </c>
      <c r="CA11" s="88" t="s">
        <v>81</v>
      </c>
      <c r="CB11" s="88" t="s">
        <v>24</v>
      </c>
      <c r="CC11" s="88"/>
      <c r="CD11" s="88"/>
      <c r="CE11" s="88"/>
      <c r="CF11" s="88"/>
      <c r="CG11" s="89"/>
    </row>
    <row r="12" spans="2:85" ht="18" customHeight="1" x14ac:dyDescent="0.45">
      <c r="B12" s="180">
        <v>0</v>
      </c>
      <c r="C12" s="180"/>
      <c r="D12" s="61"/>
      <c r="E12" s="181">
        <v>22</v>
      </c>
      <c r="F12" s="181"/>
      <c r="G12" s="62" t="s">
        <v>23</v>
      </c>
      <c r="H12" s="189">
        <v>0</v>
      </c>
      <c r="I12" s="189"/>
      <c r="J12" s="63" t="s">
        <v>19</v>
      </c>
      <c r="K12" s="181">
        <v>23</v>
      </c>
      <c r="L12" s="181"/>
      <c r="M12" s="62" t="s">
        <v>23</v>
      </c>
      <c r="N12" s="189">
        <v>0</v>
      </c>
      <c r="O12" s="189"/>
      <c r="P12" s="181">
        <f t="shared" si="0"/>
        <v>22</v>
      </c>
      <c r="Q12" s="181"/>
      <c r="R12" s="62" t="s">
        <v>23</v>
      </c>
      <c r="S12" s="182">
        <f t="shared" si="1"/>
        <v>0</v>
      </c>
      <c r="T12" s="182"/>
      <c r="U12" s="63" t="s">
        <v>19</v>
      </c>
      <c r="V12" s="181">
        <f t="shared" si="2"/>
        <v>22</v>
      </c>
      <c r="W12" s="181"/>
      <c r="X12" s="62" t="s">
        <v>23</v>
      </c>
      <c r="Y12" s="182">
        <f t="shared" si="3"/>
        <v>0</v>
      </c>
      <c r="Z12" s="182"/>
      <c r="AA12" s="183">
        <v>3500</v>
      </c>
      <c r="AB12" s="183"/>
      <c r="AC12" s="183"/>
      <c r="AD12" s="183"/>
      <c r="AE12" s="190"/>
      <c r="AF12" s="190"/>
      <c r="AG12" s="190"/>
      <c r="AH12" s="190"/>
      <c r="AI12" s="190"/>
      <c r="AJ12" s="190"/>
      <c r="AK12" s="190"/>
      <c r="AL12" s="190"/>
      <c r="AM12" s="190">
        <v>0</v>
      </c>
      <c r="AN12" s="190"/>
      <c r="AO12" s="190"/>
      <c r="AP12" s="190"/>
      <c r="AQ12" s="190">
        <v>0</v>
      </c>
      <c r="AR12" s="190"/>
      <c r="AS12" s="190"/>
      <c r="AT12" s="190"/>
      <c r="AU12" s="184">
        <f t="shared" si="4"/>
        <v>3500</v>
      </c>
      <c r="AV12" s="184"/>
      <c r="AW12" s="184"/>
      <c r="AX12" s="184"/>
      <c r="AY12" s="185">
        <f t="shared" si="5"/>
        <v>0</v>
      </c>
      <c r="AZ12" s="185"/>
      <c r="BA12" s="185"/>
      <c r="BB12" s="185">
        <f t="shared" si="6"/>
        <v>1</v>
      </c>
      <c r="BC12" s="185"/>
      <c r="BD12" s="185"/>
      <c r="BE12" s="188">
        <f t="shared" si="7"/>
        <v>3500</v>
      </c>
      <c r="BF12" s="188"/>
      <c r="BG12" s="188"/>
      <c r="BH12" s="188"/>
      <c r="BI12" s="186">
        <f t="shared" si="8"/>
        <v>3500</v>
      </c>
      <c r="BJ12" s="186"/>
      <c r="BK12" s="186"/>
      <c r="BL12" s="186"/>
      <c r="BM12" s="156">
        <f t="shared" si="9"/>
        <v>3500</v>
      </c>
      <c r="BN12" s="156"/>
      <c r="BO12" s="156"/>
      <c r="BP12" s="156"/>
      <c r="BY12" s="88" t="s">
        <v>82</v>
      </c>
      <c r="BZ12" s="90">
        <f>AY39</f>
        <v>17.25</v>
      </c>
      <c r="CA12" s="90">
        <f>BB39</f>
        <v>3</v>
      </c>
      <c r="CB12" s="88">
        <f>SUM(BZ12:CA12)</f>
        <v>20.25</v>
      </c>
      <c r="CC12" s="88"/>
      <c r="CD12" s="88"/>
      <c r="CE12" s="88"/>
      <c r="CF12" s="88"/>
      <c r="CG12" s="89"/>
    </row>
    <row r="13" spans="2:85" ht="18" customHeight="1" x14ac:dyDescent="0.45">
      <c r="B13" s="180">
        <v>0</v>
      </c>
      <c r="C13" s="180"/>
      <c r="D13" s="61"/>
      <c r="E13" s="181">
        <v>21</v>
      </c>
      <c r="F13" s="181"/>
      <c r="G13" s="62" t="s">
        <v>23</v>
      </c>
      <c r="H13" s="189">
        <v>0</v>
      </c>
      <c r="I13" s="189"/>
      <c r="J13" s="63" t="s">
        <v>19</v>
      </c>
      <c r="K13" s="181">
        <v>24</v>
      </c>
      <c r="L13" s="181"/>
      <c r="M13" s="62" t="s">
        <v>23</v>
      </c>
      <c r="N13" s="189">
        <v>0</v>
      </c>
      <c r="O13" s="189"/>
      <c r="P13" s="181">
        <f t="shared" si="0"/>
        <v>21</v>
      </c>
      <c r="Q13" s="181"/>
      <c r="R13" s="62" t="s">
        <v>23</v>
      </c>
      <c r="S13" s="189">
        <f t="shared" si="1"/>
        <v>0</v>
      </c>
      <c r="T13" s="189"/>
      <c r="U13" s="63" t="s">
        <v>19</v>
      </c>
      <c r="V13" s="181">
        <f t="shared" si="2"/>
        <v>22</v>
      </c>
      <c r="W13" s="181"/>
      <c r="X13" s="62" t="s">
        <v>23</v>
      </c>
      <c r="Y13" s="189">
        <f t="shared" si="3"/>
        <v>0</v>
      </c>
      <c r="Z13" s="189"/>
      <c r="AA13" s="183">
        <v>9500</v>
      </c>
      <c r="AB13" s="183"/>
      <c r="AC13" s="183"/>
      <c r="AD13" s="183"/>
      <c r="AE13" s="190"/>
      <c r="AF13" s="190"/>
      <c r="AG13" s="190"/>
      <c r="AH13" s="190"/>
      <c r="AI13" s="190"/>
      <c r="AJ13" s="190"/>
      <c r="AK13" s="190"/>
      <c r="AL13" s="190"/>
      <c r="AM13" s="190">
        <v>0</v>
      </c>
      <c r="AN13" s="190"/>
      <c r="AO13" s="190"/>
      <c r="AP13" s="190"/>
      <c r="AQ13" s="190">
        <v>0</v>
      </c>
      <c r="AR13" s="190"/>
      <c r="AS13" s="190"/>
      <c r="AT13" s="190"/>
      <c r="AU13" s="184">
        <f t="shared" si="4"/>
        <v>9500</v>
      </c>
      <c r="AV13" s="184"/>
      <c r="AW13" s="184"/>
      <c r="AX13" s="184"/>
      <c r="AY13" s="185">
        <f t="shared" si="5"/>
        <v>1</v>
      </c>
      <c r="AZ13" s="185"/>
      <c r="BA13" s="185"/>
      <c r="BB13" s="185">
        <f t="shared" si="6"/>
        <v>2</v>
      </c>
      <c r="BC13" s="185"/>
      <c r="BD13" s="185"/>
      <c r="BE13" s="188">
        <f t="shared" si="7"/>
        <v>9500</v>
      </c>
      <c r="BF13" s="188"/>
      <c r="BG13" s="188"/>
      <c r="BH13" s="188"/>
      <c r="BI13" s="186">
        <f t="shared" si="8"/>
        <v>9500</v>
      </c>
      <c r="BJ13" s="186"/>
      <c r="BK13" s="186"/>
      <c r="BL13" s="186"/>
      <c r="BM13" s="156">
        <f t="shared" si="9"/>
        <v>9500</v>
      </c>
      <c r="BN13" s="156"/>
      <c r="BO13" s="156"/>
      <c r="BP13" s="156"/>
      <c r="BY13" s="88" t="s">
        <v>83</v>
      </c>
      <c r="BZ13" s="88">
        <f>CB13/(BZ12+(1.4*CA12))</f>
        <v>2476.6899766899769</v>
      </c>
      <c r="CA13" s="88">
        <f>BZ13*1.4</f>
        <v>3467.3659673659677</v>
      </c>
      <c r="CB13" s="91">
        <f>$BM$39</f>
        <v>53125</v>
      </c>
      <c r="CC13" s="92" t="s">
        <v>84</v>
      </c>
      <c r="CD13" s="92"/>
      <c r="CE13" s="92"/>
      <c r="CF13" s="92"/>
      <c r="CG13" s="93"/>
    </row>
    <row r="14" spans="2:85" ht="18" customHeight="1" x14ac:dyDescent="0.45">
      <c r="B14" s="180" t="s">
        <v>53</v>
      </c>
      <c r="C14" s="180"/>
      <c r="D14" s="61"/>
      <c r="E14" s="181"/>
      <c r="F14" s="181"/>
      <c r="G14" s="62" t="s">
        <v>23</v>
      </c>
      <c r="H14" s="189"/>
      <c r="I14" s="189"/>
      <c r="J14" s="63" t="s">
        <v>19</v>
      </c>
      <c r="K14" s="181"/>
      <c r="L14" s="181"/>
      <c r="M14" s="62" t="s">
        <v>23</v>
      </c>
      <c r="N14" s="189"/>
      <c r="O14" s="189"/>
      <c r="P14" s="181" t="str">
        <f t="shared" si="0"/>
        <v/>
      </c>
      <c r="Q14" s="181"/>
      <c r="R14" s="62" t="s">
        <v>23</v>
      </c>
      <c r="S14" s="189" t="str">
        <f t="shared" si="1"/>
        <v/>
      </c>
      <c r="T14" s="189"/>
      <c r="U14" s="63" t="s">
        <v>19</v>
      </c>
      <c r="V14" s="181" t="str">
        <f t="shared" si="2"/>
        <v/>
      </c>
      <c r="W14" s="181"/>
      <c r="X14" s="62" t="s">
        <v>23</v>
      </c>
      <c r="Y14" s="189" t="str">
        <f t="shared" si="3"/>
        <v/>
      </c>
      <c r="Z14" s="189"/>
      <c r="AA14" s="183"/>
      <c r="AB14" s="183"/>
      <c r="AC14" s="183"/>
      <c r="AD14" s="183"/>
      <c r="AE14" s="190"/>
      <c r="AF14" s="190"/>
      <c r="AG14" s="190"/>
      <c r="AH14" s="190"/>
      <c r="AI14" s="190"/>
      <c r="AJ14" s="190"/>
      <c r="AK14" s="190"/>
      <c r="AL14" s="190"/>
      <c r="AM14" s="190">
        <v>0</v>
      </c>
      <c r="AN14" s="190"/>
      <c r="AO14" s="190"/>
      <c r="AP14" s="190"/>
      <c r="AQ14" s="190">
        <v>0</v>
      </c>
      <c r="AR14" s="190"/>
      <c r="AS14" s="190"/>
      <c r="AT14" s="190"/>
      <c r="AU14" s="184">
        <f t="shared" si="4"/>
        <v>0</v>
      </c>
      <c r="AV14" s="184"/>
      <c r="AW14" s="184"/>
      <c r="AX14" s="184"/>
      <c r="AY14" s="185">
        <f t="shared" si="5"/>
        <v>0</v>
      </c>
      <c r="AZ14" s="185"/>
      <c r="BA14" s="185"/>
      <c r="BB14" s="185">
        <f t="shared" si="6"/>
        <v>0</v>
      </c>
      <c r="BC14" s="185"/>
      <c r="BD14" s="185"/>
      <c r="BE14" s="188">
        <f t="shared" si="7"/>
        <v>0</v>
      </c>
      <c r="BF14" s="188"/>
      <c r="BG14" s="188"/>
      <c r="BH14" s="188"/>
      <c r="BI14" s="186">
        <f t="shared" si="8"/>
        <v>0</v>
      </c>
      <c r="BJ14" s="186"/>
      <c r="BK14" s="186"/>
      <c r="BL14" s="186"/>
      <c r="BM14" s="156">
        <f t="shared" si="9"/>
        <v>0</v>
      </c>
      <c r="BN14" s="156"/>
      <c r="BO14" s="156"/>
      <c r="BP14" s="156"/>
    </row>
    <row r="15" spans="2:85" ht="18" customHeight="1" x14ac:dyDescent="0.45">
      <c r="B15" s="180" t="s">
        <v>53</v>
      </c>
      <c r="C15" s="180"/>
      <c r="D15" s="61"/>
      <c r="E15" s="181"/>
      <c r="F15" s="181"/>
      <c r="G15" s="62" t="s">
        <v>23</v>
      </c>
      <c r="H15" s="189"/>
      <c r="I15" s="189"/>
      <c r="J15" s="63" t="s">
        <v>19</v>
      </c>
      <c r="K15" s="181"/>
      <c r="L15" s="181"/>
      <c r="M15" s="62" t="s">
        <v>23</v>
      </c>
      <c r="N15" s="189"/>
      <c r="O15" s="189"/>
      <c r="P15" s="181" t="str">
        <f t="shared" si="0"/>
        <v/>
      </c>
      <c r="Q15" s="181"/>
      <c r="R15" s="62" t="s">
        <v>23</v>
      </c>
      <c r="S15" s="189" t="str">
        <f t="shared" si="1"/>
        <v/>
      </c>
      <c r="T15" s="189"/>
      <c r="U15" s="63" t="s">
        <v>19</v>
      </c>
      <c r="V15" s="181" t="str">
        <f t="shared" si="2"/>
        <v/>
      </c>
      <c r="W15" s="181"/>
      <c r="X15" s="62" t="s">
        <v>23</v>
      </c>
      <c r="Y15" s="189" t="str">
        <f t="shared" si="3"/>
        <v/>
      </c>
      <c r="Z15" s="189"/>
      <c r="AA15" s="183"/>
      <c r="AB15" s="183"/>
      <c r="AC15" s="183"/>
      <c r="AD15" s="183"/>
      <c r="AE15" s="190"/>
      <c r="AF15" s="190"/>
      <c r="AG15" s="190"/>
      <c r="AH15" s="190"/>
      <c r="AI15" s="190"/>
      <c r="AJ15" s="190"/>
      <c r="AK15" s="190"/>
      <c r="AL15" s="190"/>
      <c r="AM15" s="190">
        <v>0</v>
      </c>
      <c r="AN15" s="190"/>
      <c r="AO15" s="190"/>
      <c r="AP15" s="190"/>
      <c r="AQ15" s="190">
        <v>0</v>
      </c>
      <c r="AR15" s="190"/>
      <c r="AS15" s="190"/>
      <c r="AT15" s="190"/>
      <c r="AU15" s="184">
        <f t="shared" si="4"/>
        <v>0</v>
      </c>
      <c r="AV15" s="184"/>
      <c r="AW15" s="184"/>
      <c r="AX15" s="184"/>
      <c r="AY15" s="185">
        <f t="shared" si="5"/>
        <v>0</v>
      </c>
      <c r="AZ15" s="185"/>
      <c r="BA15" s="185"/>
      <c r="BB15" s="185">
        <f t="shared" si="6"/>
        <v>0</v>
      </c>
      <c r="BC15" s="185"/>
      <c r="BD15" s="185"/>
      <c r="BE15" s="188">
        <f t="shared" si="7"/>
        <v>0</v>
      </c>
      <c r="BF15" s="188"/>
      <c r="BG15" s="188"/>
      <c r="BH15" s="188"/>
      <c r="BI15" s="186">
        <f t="shared" si="8"/>
        <v>0</v>
      </c>
      <c r="BJ15" s="186"/>
      <c r="BK15" s="186"/>
      <c r="BL15" s="186"/>
      <c r="BM15" s="156">
        <f t="shared" si="9"/>
        <v>0</v>
      </c>
      <c r="BN15" s="156"/>
      <c r="BO15" s="156"/>
      <c r="BP15" s="156"/>
    </row>
    <row r="16" spans="2:85" ht="18" customHeight="1" x14ac:dyDescent="0.45">
      <c r="B16" s="180">
        <v>0</v>
      </c>
      <c r="C16" s="180"/>
      <c r="D16" s="58"/>
      <c r="E16" s="181"/>
      <c r="F16" s="181"/>
      <c r="G16" s="59" t="s">
        <v>23</v>
      </c>
      <c r="H16" s="182"/>
      <c r="I16" s="182"/>
      <c r="J16" s="60" t="s">
        <v>19</v>
      </c>
      <c r="K16" s="181"/>
      <c r="L16" s="181"/>
      <c r="M16" s="59" t="s">
        <v>23</v>
      </c>
      <c r="N16" s="182"/>
      <c r="O16" s="182"/>
      <c r="P16" s="181" t="str">
        <f t="shared" si="0"/>
        <v/>
      </c>
      <c r="Q16" s="181"/>
      <c r="R16" s="59" t="s">
        <v>23</v>
      </c>
      <c r="S16" s="182" t="str">
        <f t="shared" si="1"/>
        <v/>
      </c>
      <c r="T16" s="182"/>
      <c r="U16" s="60" t="s">
        <v>19</v>
      </c>
      <c r="V16" s="181" t="str">
        <f t="shared" si="2"/>
        <v/>
      </c>
      <c r="W16" s="181"/>
      <c r="X16" s="59" t="s">
        <v>23</v>
      </c>
      <c r="Y16" s="182" t="str">
        <f t="shared" si="3"/>
        <v/>
      </c>
      <c r="Z16" s="182"/>
      <c r="AA16" s="183"/>
      <c r="AB16" s="183"/>
      <c r="AC16" s="183"/>
      <c r="AD16" s="183"/>
      <c r="AE16" s="183"/>
      <c r="AF16" s="183"/>
      <c r="AG16" s="183"/>
      <c r="AH16" s="183"/>
      <c r="AI16" s="183"/>
      <c r="AJ16" s="183"/>
      <c r="AK16" s="183"/>
      <c r="AL16" s="183"/>
      <c r="AM16" s="183">
        <v>0</v>
      </c>
      <c r="AN16" s="183"/>
      <c r="AO16" s="183"/>
      <c r="AP16" s="183"/>
      <c r="AQ16" s="183">
        <v>0</v>
      </c>
      <c r="AR16" s="183"/>
      <c r="AS16" s="183"/>
      <c r="AT16" s="183"/>
      <c r="AU16" s="184">
        <f t="shared" si="4"/>
        <v>0</v>
      </c>
      <c r="AV16" s="184"/>
      <c r="AW16" s="184"/>
      <c r="AX16" s="184"/>
      <c r="AY16" s="185">
        <f t="shared" si="5"/>
        <v>0</v>
      </c>
      <c r="AZ16" s="185"/>
      <c r="BA16" s="185"/>
      <c r="BB16" s="185">
        <f t="shared" si="6"/>
        <v>0</v>
      </c>
      <c r="BC16" s="185"/>
      <c r="BD16" s="185"/>
      <c r="BE16" s="188">
        <f t="shared" si="7"/>
        <v>0</v>
      </c>
      <c r="BF16" s="188"/>
      <c r="BG16" s="188"/>
      <c r="BH16" s="188"/>
      <c r="BI16" s="186">
        <f t="shared" si="8"/>
        <v>0</v>
      </c>
      <c r="BJ16" s="186"/>
      <c r="BK16" s="186"/>
      <c r="BL16" s="186"/>
      <c r="BM16" s="156">
        <f t="shared" si="9"/>
        <v>0</v>
      </c>
      <c r="BN16" s="156"/>
      <c r="BO16" s="156"/>
      <c r="BP16" s="156"/>
    </row>
    <row r="17" spans="2:68" ht="18" customHeight="1" x14ac:dyDescent="0.45">
      <c r="B17" s="180">
        <v>0</v>
      </c>
      <c r="C17" s="180"/>
      <c r="D17" s="61"/>
      <c r="E17" s="181"/>
      <c r="F17" s="181"/>
      <c r="G17" s="62" t="s">
        <v>23</v>
      </c>
      <c r="H17" s="189"/>
      <c r="I17" s="189"/>
      <c r="J17" s="63" t="s">
        <v>19</v>
      </c>
      <c r="K17" s="181"/>
      <c r="L17" s="181"/>
      <c r="M17" s="62" t="s">
        <v>23</v>
      </c>
      <c r="N17" s="189"/>
      <c r="O17" s="189"/>
      <c r="P17" s="181" t="str">
        <f t="shared" si="0"/>
        <v/>
      </c>
      <c r="Q17" s="181"/>
      <c r="R17" s="62" t="s">
        <v>23</v>
      </c>
      <c r="S17" s="189" t="str">
        <f t="shared" si="1"/>
        <v/>
      </c>
      <c r="T17" s="189"/>
      <c r="U17" s="63" t="s">
        <v>19</v>
      </c>
      <c r="V17" s="181" t="str">
        <f t="shared" si="2"/>
        <v/>
      </c>
      <c r="W17" s="181"/>
      <c r="X17" s="62" t="s">
        <v>23</v>
      </c>
      <c r="Y17" s="189" t="str">
        <f t="shared" si="3"/>
        <v/>
      </c>
      <c r="Z17" s="189"/>
      <c r="AA17" s="183"/>
      <c r="AB17" s="183"/>
      <c r="AC17" s="183"/>
      <c r="AD17" s="183"/>
      <c r="AE17" s="190"/>
      <c r="AF17" s="190"/>
      <c r="AG17" s="190"/>
      <c r="AH17" s="190"/>
      <c r="AI17" s="190"/>
      <c r="AJ17" s="190"/>
      <c r="AK17" s="190"/>
      <c r="AL17" s="190"/>
      <c r="AM17" s="190">
        <v>0</v>
      </c>
      <c r="AN17" s="190"/>
      <c r="AO17" s="190"/>
      <c r="AP17" s="190"/>
      <c r="AQ17" s="190">
        <v>0</v>
      </c>
      <c r="AR17" s="190"/>
      <c r="AS17" s="190"/>
      <c r="AT17" s="190"/>
      <c r="AU17" s="184">
        <f t="shared" si="4"/>
        <v>0</v>
      </c>
      <c r="AV17" s="184"/>
      <c r="AW17" s="184"/>
      <c r="AX17" s="184"/>
      <c r="AY17" s="185">
        <f t="shared" si="5"/>
        <v>0</v>
      </c>
      <c r="AZ17" s="185"/>
      <c r="BA17" s="185"/>
      <c r="BB17" s="185">
        <f t="shared" si="6"/>
        <v>0</v>
      </c>
      <c r="BC17" s="185"/>
      <c r="BD17" s="185"/>
      <c r="BE17" s="188">
        <f t="shared" si="7"/>
        <v>0</v>
      </c>
      <c r="BF17" s="188"/>
      <c r="BG17" s="188"/>
      <c r="BH17" s="188"/>
      <c r="BI17" s="186">
        <f t="shared" si="8"/>
        <v>0</v>
      </c>
      <c r="BJ17" s="186"/>
      <c r="BK17" s="186"/>
      <c r="BL17" s="186"/>
      <c r="BM17" s="156">
        <f t="shared" si="9"/>
        <v>0</v>
      </c>
      <c r="BN17" s="156"/>
      <c r="BO17" s="156"/>
      <c r="BP17" s="156"/>
    </row>
    <row r="18" spans="2:68" ht="18" customHeight="1" x14ac:dyDescent="0.45">
      <c r="B18" s="180">
        <v>0</v>
      </c>
      <c r="C18" s="180"/>
      <c r="D18" s="61"/>
      <c r="E18" s="181"/>
      <c r="F18" s="181"/>
      <c r="G18" s="62" t="s">
        <v>23</v>
      </c>
      <c r="H18" s="189"/>
      <c r="I18" s="189"/>
      <c r="J18" s="63" t="s">
        <v>19</v>
      </c>
      <c r="K18" s="181"/>
      <c r="L18" s="181"/>
      <c r="M18" s="62" t="s">
        <v>23</v>
      </c>
      <c r="N18" s="189"/>
      <c r="O18" s="189"/>
      <c r="P18" s="181" t="str">
        <f t="shared" si="0"/>
        <v/>
      </c>
      <c r="Q18" s="181"/>
      <c r="R18" s="62" t="s">
        <v>23</v>
      </c>
      <c r="S18" s="189" t="str">
        <f t="shared" si="1"/>
        <v/>
      </c>
      <c r="T18" s="189"/>
      <c r="U18" s="63" t="s">
        <v>19</v>
      </c>
      <c r="V18" s="181" t="str">
        <f t="shared" si="2"/>
        <v/>
      </c>
      <c r="W18" s="181"/>
      <c r="X18" s="62" t="s">
        <v>23</v>
      </c>
      <c r="Y18" s="189" t="str">
        <f t="shared" si="3"/>
        <v/>
      </c>
      <c r="Z18" s="189"/>
      <c r="AA18" s="183"/>
      <c r="AB18" s="183"/>
      <c r="AC18" s="183"/>
      <c r="AD18" s="183"/>
      <c r="AE18" s="190"/>
      <c r="AF18" s="190"/>
      <c r="AG18" s="190"/>
      <c r="AH18" s="190"/>
      <c r="AI18" s="190"/>
      <c r="AJ18" s="190"/>
      <c r="AK18" s="190"/>
      <c r="AL18" s="190"/>
      <c r="AM18" s="190">
        <v>0</v>
      </c>
      <c r="AN18" s="190"/>
      <c r="AO18" s="190"/>
      <c r="AP18" s="190"/>
      <c r="AQ18" s="190">
        <v>0</v>
      </c>
      <c r="AR18" s="190"/>
      <c r="AS18" s="190"/>
      <c r="AT18" s="190"/>
      <c r="AU18" s="184">
        <f t="shared" si="4"/>
        <v>0</v>
      </c>
      <c r="AV18" s="184"/>
      <c r="AW18" s="184"/>
      <c r="AX18" s="184"/>
      <c r="AY18" s="185">
        <f t="shared" si="5"/>
        <v>0</v>
      </c>
      <c r="AZ18" s="185"/>
      <c r="BA18" s="185"/>
      <c r="BB18" s="185">
        <f t="shared" si="6"/>
        <v>0</v>
      </c>
      <c r="BC18" s="185"/>
      <c r="BD18" s="185"/>
      <c r="BE18" s="188">
        <f t="shared" si="7"/>
        <v>0</v>
      </c>
      <c r="BF18" s="188"/>
      <c r="BG18" s="188"/>
      <c r="BH18" s="188"/>
      <c r="BI18" s="186">
        <f t="shared" si="8"/>
        <v>0</v>
      </c>
      <c r="BJ18" s="186"/>
      <c r="BK18" s="186"/>
      <c r="BL18" s="186"/>
      <c r="BM18" s="156">
        <f t="shared" si="9"/>
        <v>0</v>
      </c>
      <c r="BN18" s="156"/>
      <c r="BO18" s="156"/>
      <c r="BP18" s="156"/>
    </row>
    <row r="19" spans="2:68" ht="18" customHeight="1" x14ac:dyDescent="0.45">
      <c r="B19" s="180">
        <v>0</v>
      </c>
      <c r="C19" s="180"/>
      <c r="D19" s="61"/>
      <c r="E19" s="181"/>
      <c r="F19" s="181"/>
      <c r="G19" s="62" t="s">
        <v>23</v>
      </c>
      <c r="H19" s="189"/>
      <c r="I19" s="189"/>
      <c r="J19" s="63" t="s">
        <v>19</v>
      </c>
      <c r="K19" s="181"/>
      <c r="L19" s="181"/>
      <c r="M19" s="62" t="s">
        <v>23</v>
      </c>
      <c r="N19" s="189"/>
      <c r="O19" s="189"/>
      <c r="P19" s="181" t="str">
        <f t="shared" si="0"/>
        <v/>
      </c>
      <c r="Q19" s="181"/>
      <c r="R19" s="62" t="s">
        <v>23</v>
      </c>
      <c r="S19" s="189" t="str">
        <f t="shared" si="1"/>
        <v/>
      </c>
      <c r="T19" s="189"/>
      <c r="U19" s="63" t="s">
        <v>19</v>
      </c>
      <c r="V19" s="181" t="str">
        <f t="shared" si="2"/>
        <v/>
      </c>
      <c r="W19" s="181"/>
      <c r="X19" s="62" t="s">
        <v>23</v>
      </c>
      <c r="Y19" s="189" t="str">
        <f t="shared" si="3"/>
        <v/>
      </c>
      <c r="Z19" s="189"/>
      <c r="AA19" s="183"/>
      <c r="AB19" s="183"/>
      <c r="AC19" s="183"/>
      <c r="AD19" s="183"/>
      <c r="AE19" s="190"/>
      <c r="AF19" s="190"/>
      <c r="AG19" s="190"/>
      <c r="AH19" s="190"/>
      <c r="AI19" s="190"/>
      <c r="AJ19" s="190"/>
      <c r="AK19" s="190"/>
      <c r="AL19" s="190"/>
      <c r="AM19" s="190">
        <v>0</v>
      </c>
      <c r="AN19" s="190"/>
      <c r="AO19" s="190"/>
      <c r="AP19" s="190"/>
      <c r="AQ19" s="190">
        <v>0</v>
      </c>
      <c r="AR19" s="190"/>
      <c r="AS19" s="190"/>
      <c r="AT19" s="190"/>
      <c r="AU19" s="184">
        <f t="shared" si="4"/>
        <v>0</v>
      </c>
      <c r="AV19" s="184"/>
      <c r="AW19" s="184"/>
      <c r="AX19" s="184"/>
      <c r="AY19" s="185">
        <f t="shared" si="5"/>
        <v>0</v>
      </c>
      <c r="AZ19" s="185"/>
      <c r="BA19" s="185"/>
      <c r="BB19" s="185">
        <f t="shared" si="6"/>
        <v>0</v>
      </c>
      <c r="BC19" s="185"/>
      <c r="BD19" s="185"/>
      <c r="BE19" s="188">
        <f t="shared" si="7"/>
        <v>0</v>
      </c>
      <c r="BF19" s="188"/>
      <c r="BG19" s="188"/>
      <c r="BH19" s="188"/>
      <c r="BI19" s="186">
        <f t="shared" si="8"/>
        <v>0</v>
      </c>
      <c r="BJ19" s="186"/>
      <c r="BK19" s="186"/>
      <c r="BL19" s="186"/>
      <c r="BM19" s="156">
        <f t="shared" si="9"/>
        <v>0</v>
      </c>
      <c r="BN19" s="156"/>
      <c r="BO19" s="156"/>
      <c r="BP19" s="156"/>
    </row>
    <row r="20" spans="2:68" ht="18" customHeight="1" x14ac:dyDescent="0.45">
      <c r="B20" s="180">
        <v>0</v>
      </c>
      <c r="C20" s="180"/>
      <c r="D20" s="58"/>
      <c r="E20" s="181"/>
      <c r="F20" s="181"/>
      <c r="G20" s="59" t="s">
        <v>23</v>
      </c>
      <c r="H20" s="182"/>
      <c r="I20" s="182"/>
      <c r="J20" s="60" t="s">
        <v>19</v>
      </c>
      <c r="K20" s="181"/>
      <c r="L20" s="181"/>
      <c r="M20" s="59" t="s">
        <v>23</v>
      </c>
      <c r="N20" s="182"/>
      <c r="O20" s="182"/>
      <c r="P20" s="181" t="str">
        <f t="shared" si="0"/>
        <v/>
      </c>
      <c r="Q20" s="181"/>
      <c r="R20" s="59" t="s">
        <v>23</v>
      </c>
      <c r="S20" s="182" t="str">
        <f t="shared" si="1"/>
        <v/>
      </c>
      <c r="T20" s="182"/>
      <c r="U20" s="60" t="s">
        <v>19</v>
      </c>
      <c r="V20" s="181" t="str">
        <f t="shared" si="2"/>
        <v/>
      </c>
      <c r="W20" s="181"/>
      <c r="X20" s="59" t="s">
        <v>23</v>
      </c>
      <c r="Y20" s="182" t="str">
        <f t="shared" si="3"/>
        <v/>
      </c>
      <c r="Z20" s="182"/>
      <c r="AA20" s="183"/>
      <c r="AB20" s="183"/>
      <c r="AC20" s="183"/>
      <c r="AD20" s="183"/>
      <c r="AE20" s="183"/>
      <c r="AF20" s="183"/>
      <c r="AG20" s="183"/>
      <c r="AH20" s="183"/>
      <c r="AI20" s="183"/>
      <c r="AJ20" s="183"/>
      <c r="AK20" s="183"/>
      <c r="AL20" s="183"/>
      <c r="AM20" s="183">
        <v>0</v>
      </c>
      <c r="AN20" s="183"/>
      <c r="AO20" s="183"/>
      <c r="AP20" s="183"/>
      <c r="AQ20" s="183">
        <v>0</v>
      </c>
      <c r="AR20" s="183"/>
      <c r="AS20" s="183"/>
      <c r="AT20" s="183"/>
      <c r="AU20" s="184">
        <f t="shared" si="4"/>
        <v>0</v>
      </c>
      <c r="AV20" s="184"/>
      <c r="AW20" s="184"/>
      <c r="AX20" s="184"/>
      <c r="AY20" s="185">
        <f t="shared" si="5"/>
        <v>0</v>
      </c>
      <c r="AZ20" s="185"/>
      <c r="BA20" s="185"/>
      <c r="BB20" s="185">
        <f t="shared" si="6"/>
        <v>0</v>
      </c>
      <c r="BC20" s="185"/>
      <c r="BD20" s="185"/>
      <c r="BE20" s="188">
        <f t="shared" si="7"/>
        <v>0</v>
      </c>
      <c r="BF20" s="188"/>
      <c r="BG20" s="188"/>
      <c r="BH20" s="188"/>
      <c r="BI20" s="186">
        <f t="shared" si="8"/>
        <v>0</v>
      </c>
      <c r="BJ20" s="186"/>
      <c r="BK20" s="186"/>
      <c r="BL20" s="186"/>
      <c r="BM20" s="156">
        <f t="shared" si="9"/>
        <v>0</v>
      </c>
      <c r="BN20" s="156"/>
      <c r="BO20" s="156"/>
      <c r="BP20" s="156"/>
    </row>
    <row r="21" spans="2:68" ht="18" customHeight="1" x14ac:dyDescent="0.45">
      <c r="B21" s="180">
        <v>0</v>
      </c>
      <c r="C21" s="180"/>
      <c r="D21" s="61"/>
      <c r="E21" s="181"/>
      <c r="F21" s="181"/>
      <c r="G21" s="62" t="s">
        <v>23</v>
      </c>
      <c r="H21" s="189"/>
      <c r="I21" s="189"/>
      <c r="J21" s="63" t="s">
        <v>19</v>
      </c>
      <c r="K21" s="181"/>
      <c r="L21" s="181"/>
      <c r="M21" s="62" t="s">
        <v>23</v>
      </c>
      <c r="N21" s="189"/>
      <c r="O21" s="189"/>
      <c r="P21" s="181" t="str">
        <f t="shared" si="0"/>
        <v/>
      </c>
      <c r="Q21" s="181"/>
      <c r="R21" s="62" t="s">
        <v>23</v>
      </c>
      <c r="S21" s="189" t="str">
        <f t="shared" si="1"/>
        <v/>
      </c>
      <c r="T21" s="189"/>
      <c r="U21" s="63" t="s">
        <v>19</v>
      </c>
      <c r="V21" s="181" t="str">
        <f t="shared" si="2"/>
        <v/>
      </c>
      <c r="W21" s="181"/>
      <c r="X21" s="62" t="s">
        <v>23</v>
      </c>
      <c r="Y21" s="189" t="str">
        <f t="shared" si="3"/>
        <v/>
      </c>
      <c r="Z21" s="189"/>
      <c r="AA21" s="183"/>
      <c r="AB21" s="183"/>
      <c r="AC21" s="183"/>
      <c r="AD21" s="183"/>
      <c r="AE21" s="190"/>
      <c r="AF21" s="190"/>
      <c r="AG21" s="190"/>
      <c r="AH21" s="190"/>
      <c r="AI21" s="190"/>
      <c r="AJ21" s="190"/>
      <c r="AK21" s="190"/>
      <c r="AL21" s="190"/>
      <c r="AM21" s="190">
        <v>0</v>
      </c>
      <c r="AN21" s="190"/>
      <c r="AO21" s="190"/>
      <c r="AP21" s="190"/>
      <c r="AQ21" s="190">
        <v>0</v>
      </c>
      <c r="AR21" s="190"/>
      <c r="AS21" s="190"/>
      <c r="AT21" s="190"/>
      <c r="AU21" s="184">
        <f t="shared" si="4"/>
        <v>0</v>
      </c>
      <c r="AV21" s="184"/>
      <c r="AW21" s="184"/>
      <c r="AX21" s="184"/>
      <c r="AY21" s="185">
        <f t="shared" si="5"/>
        <v>0</v>
      </c>
      <c r="AZ21" s="185"/>
      <c r="BA21" s="185"/>
      <c r="BB21" s="185">
        <f t="shared" si="6"/>
        <v>0</v>
      </c>
      <c r="BC21" s="185"/>
      <c r="BD21" s="185"/>
      <c r="BE21" s="188">
        <f t="shared" si="7"/>
        <v>0</v>
      </c>
      <c r="BF21" s="188"/>
      <c r="BG21" s="188"/>
      <c r="BH21" s="188"/>
      <c r="BI21" s="186">
        <f t="shared" si="8"/>
        <v>0</v>
      </c>
      <c r="BJ21" s="186"/>
      <c r="BK21" s="186"/>
      <c r="BL21" s="186"/>
      <c r="BM21" s="156">
        <f t="shared" si="9"/>
        <v>0</v>
      </c>
      <c r="BN21" s="156"/>
      <c r="BO21" s="156"/>
      <c r="BP21" s="156"/>
    </row>
    <row r="22" spans="2:68" ht="18" customHeight="1" x14ac:dyDescent="0.45">
      <c r="B22" s="180">
        <v>0</v>
      </c>
      <c r="C22" s="180"/>
      <c r="D22" s="61"/>
      <c r="E22" s="181"/>
      <c r="F22" s="181"/>
      <c r="G22" s="62" t="s">
        <v>23</v>
      </c>
      <c r="H22" s="189"/>
      <c r="I22" s="189"/>
      <c r="J22" s="63" t="s">
        <v>19</v>
      </c>
      <c r="K22" s="181"/>
      <c r="L22" s="181"/>
      <c r="M22" s="62" t="s">
        <v>23</v>
      </c>
      <c r="N22" s="189"/>
      <c r="O22" s="189"/>
      <c r="P22" s="181" t="str">
        <f t="shared" si="0"/>
        <v/>
      </c>
      <c r="Q22" s="181"/>
      <c r="R22" s="62" t="s">
        <v>23</v>
      </c>
      <c r="S22" s="189" t="str">
        <f t="shared" si="1"/>
        <v/>
      </c>
      <c r="T22" s="189"/>
      <c r="U22" s="63" t="s">
        <v>19</v>
      </c>
      <c r="V22" s="181" t="str">
        <f t="shared" si="2"/>
        <v/>
      </c>
      <c r="W22" s="181"/>
      <c r="X22" s="62" t="s">
        <v>23</v>
      </c>
      <c r="Y22" s="189" t="str">
        <f t="shared" si="3"/>
        <v/>
      </c>
      <c r="Z22" s="189"/>
      <c r="AA22" s="183"/>
      <c r="AB22" s="183"/>
      <c r="AC22" s="183"/>
      <c r="AD22" s="183"/>
      <c r="AE22" s="190"/>
      <c r="AF22" s="190"/>
      <c r="AG22" s="190"/>
      <c r="AH22" s="190"/>
      <c r="AI22" s="190"/>
      <c r="AJ22" s="190"/>
      <c r="AK22" s="190"/>
      <c r="AL22" s="190"/>
      <c r="AM22" s="190">
        <v>0</v>
      </c>
      <c r="AN22" s="190"/>
      <c r="AO22" s="190"/>
      <c r="AP22" s="190"/>
      <c r="AQ22" s="190">
        <v>0</v>
      </c>
      <c r="AR22" s="190"/>
      <c r="AS22" s="190"/>
      <c r="AT22" s="190"/>
      <c r="AU22" s="184">
        <f t="shared" si="4"/>
        <v>0</v>
      </c>
      <c r="AV22" s="184"/>
      <c r="AW22" s="184"/>
      <c r="AX22" s="184"/>
      <c r="AY22" s="185">
        <f t="shared" si="5"/>
        <v>0</v>
      </c>
      <c r="AZ22" s="185"/>
      <c r="BA22" s="185"/>
      <c r="BB22" s="185">
        <f t="shared" si="6"/>
        <v>0</v>
      </c>
      <c r="BC22" s="185"/>
      <c r="BD22" s="185"/>
      <c r="BE22" s="188">
        <f t="shared" si="7"/>
        <v>0</v>
      </c>
      <c r="BF22" s="188"/>
      <c r="BG22" s="188"/>
      <c r="BH22" s="188"/>
      <c r="BI22" s="186">
        <f t="shared" si="8"/>
        <v>0</v>
      </c>
      <c r="BJ22" s="186"/>
      <c r="BK22" s="186"/>
      <c r="BL22" s="186"/>
      <c r="BM22" s="156">
        <f t="shared" si="9"/>
        <v>0</v>
      </c>
      <c r="BN22" s="156"/>
      <c r="BO22" s="156"/>
      <c r="BP22" s="156"/>
    </row>
    <row r="23" spans="2:68" ht="18" customHeight="1" x14ac:dyDescent="0.45">
      <c r="B23" s="180">
        <v>0</v>
      </c>
      <c r="C23" s="180"/>
      <c r="D23" s="61"/>
      <c r="E23" s="181"/>
      <c r="F23" s="181"/>
      <c r="G23" s="62" t="s">
        <v>23</v>
      </c>
      <c r="H23" s="189"/>
      <c r="I23" s="189"/>
      <c r="J23" s="63" t="s">
        <v>19</v>
      </c>
      <c r="K23" s="181"/>
      <c r="L23" s="181"/>
      <c r="M23" s="62" t="s">
        <v>23</v>
      </c>
      <c r="N23" s="189"/>
      <c r="O23" s="189"/>
      <c r="P23" s="181" t="str">
        <f t="shared" si="0"/>
        <v/>
      </c>
      <c r="Q23" s="181"/>
      <c r="R23" s="62" t="s">
        <v>23</v>
      </c>
      <c r="S23" s="189" t="str">
        <f t="shared" si="1"/>
        <v/>
      </c>
      <c r="T23" s="189"/>
      <c r="U23" s="63" t="s">
        <v>19</v>
      </c>
      <c r="V23" s="181" t="str">
        <f t="shared" si="2"/>
        <v/>
      </c>
      <c r="W23" s="181"/>
      <c r="X23" s="62" t="s">
        <v>23</v>
      </c>
      <c r="Y23" s="189" t="str">
        <f t="shared" si="3"/>
        <v/>
      </c>
      <c r="Z23" s="189"/>
      <c r="AA23" s="183"/>
      <c r="AB23" s="183"/>
      <c r="AC23" s="183"/>
      <c r="AD23" s="183"/>
      <c r="AE23" s="190"/>
      <c r="AF23" s="190"/>
      <c r="AG23" s="190"/>
      <c r="AH23" s="190"/>
      <c r="AI23" s="190"/>
      <c r="AJ23" s="190"/>
      <c r="AK23" s="190"/>
      <c r="AL23" s="190"/>
      <c r="AM23" s="190">
        <v>0</v>
      </c>
      <c r="AN23" s="190"/>
      <c r="AO23" s="190"/>
      <c r="AP23" s="190"/>
      <c r="AQ23" s="190">
        <v>0</v>
      </c>
      <c r="AR23" s="190"/>
      <c r="AS23" s="190"/>
      <c r="AT23" s="190"/>
      <c r="AU23" s="184">
        <f t="shared" si="4"/>
        <v>0</v>
      </c>
      <c r="AV23" s="184"/>
      <c r="AW23" s="184"/>
      <c r="AX23" s="184"/>
      <c r="AY23" s="185">
        <f t="shared" si="5"/>
        <v>0</v>
      </c>
      <c r="AZ23" s="185"/>
      <c r="BA23" s="185"/>
      <c r="BB23" s="185">
        <f t="shared" si="6"/>
        <v>0</v>
      </c>
      <c r="BC23" s="185"/>
      <c r="BD23" s="185"/>
      <c r="BE23" s="188">
        <f t="shared" si="7"/>
        <v>0</v>
      </c>
      <c r="BF23" s="188"/>
      <c r="BG23" s="188"/>
      <c r="BH23" s="188"/>
      <c r="BI23" s="186">
        <f t="shared" si="8"/>
        <v>0</v>
      </c>
      <c r="BJ23" s="186"/>
      <c r="BK23" s="186"/>
      <c r="BL23" s="186"/>
      <c r="BM23" s="156">
        <f t="shared" si="9"/>
        <v>0</v>
      </c>
      <c r="BN23" s="156"/>
      <c r="BO23" s="156"/>
      <c r="BP23" s="156"/>
    </row>
    <row r="24" spans="2:68" ht="18" customHeight="1" x14ac:dyDescent="0.45">
      <c r="B24" s="180" t="s">
        <v>53</v>
      </c>
      <c r="C24" s="180"/>
      <c r="D24" s="61"/>
      <c r="E24" s="181"/>
      <c r="F24" s="181"/>
      <c r="G24" s="62" t="s">
        <v>23</v>
      </c>
      <c r="H24" s="189"/>
      <c r="I24" s="189"/>
      <c r="J24" s="63" t="s">
        <v>19</v>
      </c>
      <c r="K24" s="181"/>
      <c r="L24" s="181"/>
      <c r="M24" s="62" t="s">
        <v>23</v>
      </c>
      <c r="N24" s="189"/>
      <c r="O24" s="189"/>
      <c r="P24" s="181" t="str">
        <f t="shared" si="0"/>
        <v/>
      </c>
      <c r="Q24" s="181"/>
      <c r="R24" s="62" t="s">
        <v>23</v>
      </c>
      <c r="S24" s="189" t="str">
        <f t="shared" si="1"/>
        <v/>
      </c>
      <c r="T24" s="189"/>
      <c r="U24" s="63" t="s">
        <v>19</v>
      </c>
      <c r="V24" s="181" t="str">
        <f t="shared" si="2"/>
        <v/>
      </c>
      <c r="W24" s="181"/>
      <c r="X24" s="62" t="s">
        <v>23</v>
      </c>
      <c r="Y24" s="189" t="str">
        <f t="shared" si="3"/>
        <v/>
      </c>
      <c r="Z24" s="189"/>
      <c r="AA24" s="183"/>
      <c r="AB24" s="183"/>
      <c r="AC24" s="183"/>
      <c r="AD24" s="183"/>
      <c r="AE24" s="190"/>
      <c r="AF24" s="190"/>
      <c r="AG24" s="190"/>
      <c r="AH24" s="190"/>
      <c r="AI24" s="190"/>
      <c r="AJ24" s="190"/>
      <c r="AK24" s="190"/>
      <c r="AL24" s="190"/>
      <c r="AM24" s="190">
        <v>0</v>
      </c>
      <c r="AN24" s="190"/>
      <c r="AO24" s="190"/>
      <c r="AP24" s="190"/>
      <c r="AQ24" s="190">
        <v>0</v>
      </c>
      <c r="AR24" s="190"/>
      <c r="AS24" s="190"/>
      <c r="AT24" s="190"/>
      <c r="AU24" s="184">
        <f t="shared" si="4"/>
        <v>0</v>
      </c>
      <c r="AV24" s="184"/>
      <c r="AW24" s="184"/>
      <c r="AX24" s="184"/>
      <c r="AY24" s="185">
        <f t="shared" si="5"/>
        <v>0</v>
      </c>
      <c r="AZ24" s="185"/>
      <c r="BA24" s="185"/>
      <c r="BB24" s="185">
        <f t="shared" si="6"/>
        <v>0</v>
      </c>
      <c r="BC24" s="185"/>
      <c r="BD24" s="185"/>
      <c r="BE24" s="188">
        <f t="shared" si="7"/>
        <v>0</v>
      </c>
      <c r="BF24" s="188"/>
      <c r="BG24" s="188"/>
      <c r="BH24" s="188"/>
      <c r="BI24" s="186">
        <f t="shared" si="8"/>
        <v>0</v>
      </c>
      <c r="BJ24" s="186"/>
      <c r="BK24" s="186"/>
      <c r="BL24" s="186"/>
      <c r="BM24" s="156">
        <f t="shared" si="9"/>
        <v>0</v>
      </c>
      <c r="BN24" s="156"/>
      <c r="BO24" s="156"/>
      <c r="BP24" s="156"/>
    </row>
    <row r="25" spans="2:68" ht="18" customHeight="1" x14ac:dyDescent="0.45">
      <c r="B25" s="180" t="s">
        <v>53</v>
      </c>
      <c r="C25" s="180"/>
      <c r="D25" s="61"/>
      <c r="E25" s="181"/>
      <c r="F25" s="181"/>
      <c r="G25" s="62" t="s">
        <v>23</v>
      </c>
      <c r="H25" s="189"/>
      <c r="I25" s="189"/>
      <c r="J25" s="63" t="s">
        <v>19</v>
      </c>
      <c r="K25" s="181"/>
      <c r="L25" s="181"/>
      <c r="M25" s="62" t="s">
        <v>23</v>
      </c>
      <c r="N25" s="189"/>
      <c r="O25" s="189"/>
      <c r="P25" s="181" t="str">
        <f t="shared" si="0"/>
        <v/>
      </c>
      <c r="Q25" s="181"/>
      <c r="R25" s="62" t="s">
        <v>23</v>
      </c>
      <c r="S25" s="189" t="str">
        <f t="shared" si="1"/>
        <v/>
      </c>
      <c r="T25" s="189"/>
      <c r="U25" s="63" t="s">
        <v>19</v>
      </c>
      <c r="V25" s="181" t="str">
        <f t="shared" si="2"/>
        <v/>
      </c>
      <c r="W25" s="181"/>
      <c r="X25" s="62" t="s">
        <v>23</v>
      </c>
      <c r="Y25" s="189" t="str">
        <f t="shared" si="3"/>
        <v/>
      </c>
      <c r="Z25" s="189"/>
      <c r="AA25" s="183"/>
      <c r="AB25" s="183"/>
      <c r="AC25" s="183"/>
      <c r="AD25" s="183"/>
      <c r="AE25" s="190"/>
      <c r="AF25" s="190"/>
      <c r="AG25" s="190"/>
      <c r="AH25" s="190"/>
      <c r="AI25" s="190"/>
      <c r="AJ25" s="190"/>
      <c r="AK25" s="190"/>
      <c r="AL25" s="190"/>
      <c r="AM25" s="190">
        <v>0</v>
      </c>
      <c r="AN25" s="190"/>
      <c r="AO25" s="190"/>
      <c r="AP25" s="190"/>
      <c r="AQ25" s="190">
        <v>0</v>
      </c>
      <c r="AR25" s="190"/>
      <c r="AS25" s="190"/>
      <c r="AT25" s="190"/>
      <c r="AU25" s="184">
        <f t="shared" si="4"/>
        <v>0</v>
      </c>
      <c r="AV25" s="184"/>
      <c r="AW25" s="184"/>
      <c r="AX25" s="184"/>
      <c r="AY25" s="185">
        <f t="shared" si="5"/>
        <v>0</v>
      </c>
      <c r="AZ25" s="185"/>
      <c r="BA25" s="185"/>
      <c r="BB25" s="185">
        <f t="shared" si="6"/>
        <v>0</v>
      </c>
      <c r="BC25" s="185"/>
      <c r="BD25" s="185"/>
      <c r="BE25" s="188">
        <f t="shared" si="7"/>
        <v>0</v>
      </c>
      <c r="BF25" s="188"/>
      <c r="BG25" s="188"/>
      <c r="BH25" s="188"/>
      <c r="BI25" s="186">
        <f t="shared" si="8"/>
        <v>0</v>
      </c>
      <c r="BJ25" s="186"/>
      <c r="BK25" s="186"/>
      <c r="BL25" s="186"/>
      <c r="BM25" s="156">
        <f t="shared" si="9"/>
        <v>0</v>
      </c>
      <c r="BN25" s="156"/>
      <c r="BO25" s="156"/>
      <c r="BP25" s="156"/>
    </row>
    <row r="26" spans="2:68" ht="18" customHeight="1" x14ac:dyDescent="0.45">
      <c r="B26" s="180">
        <v>0</v>
      </c>
      <c r="C26" s="180"/>
      <c r="D26" s="58"/>
      <c r="E26" s="181"/>
      <c r="F26" s="181"/>
      <c r="G26" s="59" t="s">
        <v>23</v>
      </c>
      <c r="H26" s="182"/>
      <c r="I26" s="182"/>
      <c r="J26" s="60" t="s">
        <v>19</v>
      </c>
      <c r="K26" s="181"/>
      <c r="L26" s="181"/>
      <c r="M26" s="59" t="s">
        <v>23</v>
      </c>
      <c r="N26" s="182"/>
      <c r="O26" s="182"/>
      <c r="P26" s="181" t="str">
        <f t="shared" si="0"/>
        <v/>
      </c>
      <c r="Q26" s="181"/>
      <c r="R26" s="59" t="s">
        <v>23</v>
      </c>
      <c r="S26" s="182" t="str">
        <f t="shared" si="1"/>
        <v/>
      </c>
      <c r="T26" s="182"/>
      <c r="U26" s="60" t="s">
        <v>19</v>
      </c>
      <c r="V26" s="181" t="str">
        <f t="shared" si="2"/>
        <v/>
      </c>
      <c r="W26" s="181"/>
      <c r="X26" s="59" t="s">
        <v>23</v>
      </c>
      <c r="Y26" s="182" t="str">
        <f t="shared" si="3"/>
        <v/>
      </c>
      <c r="Z26" s="182"/>
      <c r="AA26" s="183"/>
      <c r="AB26" s="183"/>
      <c r="AC26" s="183"/>
      <c r="AD26" s="183"/>
      <c r="AE26" s="183"/>
      <c r="AF26" s="183"/>
      <c r="AG26" s="183"/>
      <c r="AH26" s="183"/>
      <c r="AI26" s="183"/>
      <c r="AJ26" s="183"/>
      <c r="AK26" s="183"/>
      <c r="AL26" s="183"/>
      <c r="AM26" s="183">
        <v>0</v>
      </c>
      <c r="AN26" s="183"/>
      <c r="AO26" s="183"/>
      <c r="AP26" s="183"/>
      <c r="AQ26" s="183">
        <v>0</v>
      </c>
      <c r="AR26" s="183"/>
      <c r="AS26" s="183"/>
      <c r="AT26" s="183"/>
      <c r="AU26" s="184">
        <f t="shared" si="4"/>
        <v>0</v>
      </c>
      <c r="AV26" s="184"/>
      <c r="AW26" s="184"/>
      <c r="AX26" s="184"/>
      <c r="AY26" s="185">
        <f t="shared" si="5"/>
        <v>0</v>
      </c>
      <c r="AZ26" s="185"/>
      <c r="BA26" s="185"/>
      <c r="BB26" s="185">
        <f t="shared" si="6"/>
        <v>0</v>
      </c>
      <c r="BC26" s="185"/>
      <c r="BD26" s="185"/>
      <c r="BE26" s="188">
        <f t="shared" si="7"/>
        <v>0</v>
      </c>
      <c r="BF26" s="188"/>
      <c r="BG26" s="188"/>
      <c r="BH26" s="188"/>
      <c r="BI26" s="186">
        <f t="shared" si="8"/>
        <v>0</v>
      </c>
      <c r="BJ26" s="186"/>
      <c r="BK26" s="186"/>
      <c r="BL26" s="186"/>
      <c r="BM26" s="156">
        <f t="shared" si="9"/>
        <v>0</v>
      </c>
      <c r="BN26" s="156"/>
      <c r="BO26" s="156"/>
      <c r="BP26" s="156"/>
    </row>
    <row r="27" spans="2:68" ht="18" customHeight="1" x14ac:dyDescent="0.45">
      <c r="B27" s="180">
        <v>0</v>
      </c>
      <c r="C27" s="180"/>
      <c r="D27" s="61"/>
      <c r="E27" s="181"/>
      <c r="F27" s="181"/>
      <c r="G27" s="62" t="s">
        <v>23</v>
      </c>
      <c r="H27" s="189"/>
      <c r="I27" s="189"/>
      <c r="J27" s="63" t="s">
        <v>19</v>
      </c>
      <c r="K27" s="181"/>
      <c r="L27" s="181"/>
      <c r="M27" s="62" t="s">
        <v>23</v>
      </c>
      <c r="N27" s="189"/>
      <c r="O27" s="189"/>
      <c r="P27" s="181" t="str">
        <f t="shared" si="0"/>
        <v/>
      </c>
      <c r="Q27" s="181"/>
      <c r="R27" s="62" t="s">
        <v>23</v>
      </c>
      <c r="S27" s="189" t="str">
        <f t="shared" si="1"/>
        <v/>
      </c>
      <c r="T27" s="189"/>
      <c r="U27" s="63" t="s">
        <v>19</v>
      </c>
      <c r="V27" s="181" t="str">
        <f t="shared" si="2"/>
        <v/>
      </c>
      <c r="W27" s="181"/>
      <c r="X27" s="62" t="s">
        <v>23</v>
      </c>
      <c r="Y27" s="189" t="str">
        <f t="shared" si="3"/>
        <v/>
      </c>
      <c r="Z27" s="189"/>
      <c r="AA27" s="183"/>
      <c r="AB27" s="183"/>
      <c r="AC27" s="183"/>
      <c r="AD27" s="183"/>
      <c r="AE27" s="190"/>
      <c r="AF27" s="190"/>
      <c r="AG27" s="190"/>
      <c r="AH27" s="190"/>
      <c r="AI27" s="190"/>
      <c r="AJ27" s="190"/>
      <c r="AK27" s="190"/>
      <c r="AL27" s="190"/>
      <c r="AM27" s="190">
        <v>0</v>
      </c>
      <c r="AN27" s="190"/>
      <c r="AO27" s="190"/>
      <c r="AP27" s="190"/>
      <c r="AQ27" s="190">
        <v>0</v>
      </c>
      <c r="AR27" s="190"/>
      <c r="AS27" s="190"/>
      <c r="AT27" s="190"/>
      <c r="AU27" s="184">
        <f t="shared" si="4"/>
        <v>0</v>
      </c>
      <c r="AV27" s="184"/>
      <c r="AW27" s="184"/>
      <c r="AX27" s="184"/>
      <c r="AY27" s="185">
        <f t="shared" si="5"/>
        <v>0</v>
      </c>
      <c r="AZ27" s="185"/>
      <c r="BA27" s="185"/>
      <c r="BB27" s="185">
        <f t="shared" si="6"/>
        <v>0</v>
      </c>
      <c r="BC27" s="185"/>
      <c r="BD27" s="185"/>
      <c r="BE27" s="188">
        <f t="shared" si="7"/>
        <v>0</v>
      </c>
      <c r="BF27" s="188"/>
      <c r="BG27" s="188"/>
      <c r="BH27" s="188"/>
      <c r="BI27" s="186">
        <f t="shared" si="8"/>
        <v>0</v>
      </c>
      <c r="BJ27" s="186"/>
      <c r="BK27" s="186"/>
      <c r="BL27" s="186"/>
      <c r="BM27" s="156">
        <f t="shared" si="9"/>
        <v>0</v>
      </c>
      <c r="BN27" s="156"/>
      <c r="BO27" s="156"/>
      <c r="BP27" s="156"/>
    </row>
    <row r="28" spans="2:68" ht="18" customHeight="1" x14ac:dyDescent="0.45">
      <c r="B28" s="180">
        <v>0</v>
      </c>
      <c r="C28" s="180"/>
      <c r="D28" s="61"/>
      <c r="E28" s="181"/>
      <c r="F28" s="181"/>
      <c r="G28" s="62" t="s">
        <v>23</v>
      </c>
      <c r="H28" s="189"/>
      <c r="I28" s="189"/>
      <c r="J28" s="63" t="s">
        <v>19</v>
      </c>
      <c r="K28" s="181"/>
      <c r="L28" s="181"/>
      <c r="M28" s="62" t="s">
        <v>23</v>
      </c>
      <c r="N28" s="189"/>
      <c r="O28" s="189"/>
      <c r="P28" s="181" t="str">
        <f t="shared" si="0"/>
        <v/>
      </c>
      <c r="Q28" s="181"/>
      <c r="R28" s="62" t="s">
        <v>23</v>
      </c>
      <c r="S28" s="189" t="str">
        <f t="shared" si="1"/>
        <v/>
      </c>
      <c r="T28" s="189"/>
      <c r="U28" s="63" t="s">
        <v>19</v>
      </c>
      <c r="V28" s="181" t="str">
        <f t="shared" si="2"/>
        <v/>
      </c>
      <c r="W28" s="181"/>
      <c r="X28" s="62" t="s">
        <v>23</v>
      </c>
      <c r="Y28" s="189" t="str">
        <f t="shared" si="3"/>
        <v/>
      </c>
      <c r="Z28" s="189"/>
      <c r="AA28" s="183"/>
      <c r="AB28" s="183"/>
      <c r="AC28" s="183"/>
      <c r="AD28" s="183"/>
      <c r="AE28" s="190"/>
      <c r="AF28" s="190"/>
      <c r="AG28" s="190"/>
      <c r="AH28" s="190"/>
      <c r="AI28" s="190"/>
      <c r="AJ28" s="190"/>
      <c r="AK28" s="190"/>
      <c r="AL28" s="190"/>
      <c r="AM28" s="190">
        <v>0</v>
      </c>
      <c r="AN28" s="190"/>
      <c r="AO28" s="190"/>
      <c r="AP28" s="190"/>
      <c r="AQ28" s="190">
        <v>0</v>
      </c>
      <c r="AR28" s="190"/>
      <c r="AS28" s="190"/>
      <c r="AT28" s="190"/>
      <c r="AU28" s="184">
        <f t="shared" si="4"/>
        <v>0</v>
      </c>
      <c r="AV28" s="184"/>
      <c r="AW28" s="184"/>
      <c r="AX28" s="184"/>
      <c r="AY28" s="185">
        <f t="shared" si="5"/>
        <v>0</v>
      </c>
      <c r="AZ28" s="185"/>
      <c r="BA28" s="185"/>
      <c r="BB28" s="185">
        <f t="shared" si="6"/>
        <v>0</v>
      </c>
      <c r="BC28" s="185"/>
      <c r="BD28" s="185"/>
      <c r="BE28" s="188">
        <f t="shared" si="7"/>
        <v>0</v>
      </c>
      <c r="BF28" s="188"/>
      <c r="BG28" s="188"/>
      <c r="BH28" s="188"/>
      <c r="BI28" s="186">
        <f t="shared" si="8"/>
        <v>0</v>
      </c>
      <c r="BJ28" s="186"/>
      <c r="BK28" s="186"/>
      <c r="BL28" s="186"/>
      <c r="BM28" s="156">
        <f t="shared" si="9"/>
        <v>0</v>
      </c>
      <c r="BN28" s="156"/>
      <c r="BO28" s="156"/>
      <c r="BP28" s="156"/>
    </row>
    <row r="29" spans="2:68" ht="18" customHeight="1" x14ac:dyDescent="0.45">
      <c r="B29" s="180">
        <v>0</v>
      </c>
      <c r="C29" s="180"/>
      <c r="D29" s="61"/>
      <c r="E29" s="181"/>
      <c r="F29" s="181"/>
      <c r="G29" s="62" t="s">
        <v>23</v>
      </c>
      <c r="H29" s="189"/>
      <c r="I29" s="189"/>
      <c r="J29" s="63" t="s">
        <v>19</v>
      </c>
      <c r="K29" s="181"/>
      <c r="L29" s="181"/>
      <c r="M29" s="62" t="s">
        <v>23</v>
      </c>
      <c r="N29" s="189"/>
      <c r="O29" s="189"/>
      <c r="P29" s="181" t="str">
        <f t="shared" si="0"/>
        <v/>
      </c>
      <c r="Q29" s="181"/>
      <c r="R29" s="62" t="s">
        <v>23</v>
      </c>
      <c r="S29" s="189" t="str">
        <f t="shared" si="1"/>
        <v/>
      </c>
      <c r="T29" s="189"/>
      <c r="U29" s="63" t="s">
        <v>19</v>
      </c>
      <c r="V29" s="181" t="str">
        <f t="shared" si="2"/>
        <v/>
      </c>
      <c r="W29" s="181"/>
      <c r="X29" s="62" t="s">
        <v>23</v>
      </c>
      <c r="Y29" s="189" t="str">
        <f t="shared" si="3"/>
        <v/>
      </c>
      <c r="Z29" s="189"/>
      <c r="AA29" s="183"/>
      <c r="AB29" s="183"/>
      <c r="AC29" s="183"/>
      <c r="AD29" s="183"/>
      <c r="AE29" s="190"/>
      <c r="AF29" s="190"/>
      <c r="AG29" s="190"/>
      <c r="AH29" s="190"/>
      <c r="AI29" s="190"/>
      <c r="AJ29" s="190"/>
      <c r="AK29" s="190"/>
      <c r="AL29" s="190"/>
      <c r="AM29" s="190">
        <v>0</v>
      </c>
      <c r="AN29" s="190"/>
      <c r="AO29" s="190"/>
      <c r="AP29" s="190"/>
      <c r="AQ29" s="190">
        <v>0</v>
      </c>
      <c r="AR29" s="190"/>
      <c r="AS29" s="190"/>
      <c r="AT29" s="190"/>
      <c r="AU29" s="184">
        <f t="shared" si="4"/>
        <v>0</v>
      </c>
      <c r="AV29" s="184"/>
      <c r="AW29" s="184"/>
      <c r="AX29" s="184"/>
      <c r="AY29" s="185">
        <f t="shared" si="5"/>
        <v>0</v>
      </c>
      <c r="AZ29" s="185"/>
      <c r="BA29" s="185"/>
      <c r="BB29" s="185">
        <f t="shared" si="6"/>
        <v>0</v>
      </c>
      <c r="BC29" s="185"/>
      <c r="BD29" s="185"/>
      <c r="BE29" s="188">
        <f t="shared" si="7"/>
        <v>0</v>
      </c>
      <c r="BF29" s="188"/>
      <c r="BG29" s="188"/>
      <c r="BH29" s="188"/>
      <c r="BI29" s="186">
        <f t="shared" si="8"/>
        <v>0</v>
      </c>
      <c r="BJ29" s="186"/>
      <c r="BK29" s="186"/>
      <c r="BL29" s="186"/>
      <c r="BM29" s="156">
        <f t="shared" si="9"/>
        <v>0</v>
      </c>
      <c r="BN29" s="156"/>
      <c r="BO29" s="156"/>
      <c r="BP29" s="156"/>
    </row>
    <row r="30" spans="2:68" ht="18" customHeight="1" x14ac:dyDescent="0.45">
      <c r="B30" s="180" t="s">
        <v>53</v>
      </c>
      <c r="C30" s="180"/>
      <c r="D30" s="61"/>
      <c r="E30" s="181"/>
      <c r="F30" s="181"/>
      <c r="G30" s="62" t="s">
        <v>23</v>
      </c>
      <c r="H30" s="189"/>
      <c r="I30" s="189"/>
      <c r="J30" s="63" t="s">
        <v>19</v>
      </c>
      <c r="K30" s="181"/>
      <c r="L30" s="181"/>
      <c r="M30" s="62" t="s">
        <v>23</v>
      </c>
      <c r="N30" s="189"/>
      <c r="O30" s="189"/>
      <c r="P30" s="181" t="str">
        <f t="shared" si="0"/>
        <v/>
      </c>
      <c r="Q30" s="181"/>
      <c r="R30" s="62" t="s">
        <v>23</v>
      </c>
      <c r="S30" s="189" t="str">
        <f t="shared" si="1"/>
        <v/>
      </c>
      <c r="T30" s="189"/>
      <c r="U30" s="63" t="s">
        <v>19</v>
      </c>
      <c r="V30" s="181" t="str">
        <f t="shared" si="2"/>
        <v/>
      </c>
      <c r="W30" s="181"/>
      <c r="X30" s="62" t="s">
        <v>23</v>
      </c>
      <c r="Y30" s="189" t="str">
        <f t="shared" si="3"/>
        <v/>
      </c>
      <c r="Z30" s="189"/>
      <c r="AA30" s="183"/>
      <c r="AB30" s="183"/>
      <c r="AC30" s="183"/>
      <c r="AD30" s="183"/>
      <c r="AE30" s="190"/>
      <c r="AF30" s="190"/>
      <c r="AG30" s="190"/>
      <c r="AH30" s="190"/>
      <c r="AI30" s="190"/>
      <c r="AJ30" s="190"/>
      <c r="AK30" s="190"/>
      <c r="AL30" s="190"/>
      <c r="AM30" s="190">
        <v>0</v>
      </c>
      <c r="AN30" s="190"/>
      <c r="AO30" s="190"/>
      <c r="AP30" s="190"/>
      <c r="AQ30" s="190">
        <v>0</v>
      </c>
      <c r="AR30" s="190"/>
      <c r="AS30" s="190"/>
      <c r="AT30" s="190"/>
      <c r="AU30" s="184">
        <f t="shared" si="4"/>
        <v>0</v>
      </c>
      <c r="AV30" s="184"/>
      <c r="AW30" s="184"/>
      <c r="AX30" s="184"/>
      <c r="AY30" s="185">
        <f t="shared" si="5"/>
        <v>0</v>
      </c>
      <c r="AZ30" s="185"/>
      <c r="BA30" s="185"/>
      <c r="BB30" s="185">
        <f t="shared" si="6"/>
        <v>0</v>
      </c>
      <c r="BC30" s="185"/>
      <c r="BD30" s="185"/>
      <c r="BE30" s="188">
        <f t="shared" si="7"/>
        <v>0</v>
      </c>
      <c r="BF30" s="188"/>
      <c r="BG30" s="188"/>
      <c r="BH30" s="188"/>
      <c r="BI30" s="186">
        <f t="shared" si="8"/>
        <v>0</v>
      </c>
      <c r="BJ30" s="186"/>
      <c r="BK30" s="186"/>
      <c r="BL30" s="186"/>
      <c r="BM30" s="156">
        <f t="shared" si="9"/>
        <v>0</v>
      </c>
      <c r="BN30" s="156"/>
      <c r="BO30" s="156"/>
      <c r="BP30" s="156"/>
    </row>
    <row r="31" spans="2:68" ht="18" customHeight="1" x14ac:dyDescent="0.45">
      <c r="B31" s="180" t="s">
        <v>53</v>
      </c>
      <c r="C31" s="180"/>
      <c r="D31" s="61"/>
      <c r="E31" s="181"/>
      <c r="F31" s="181"/>
      <c r="G31" s="62" t="s">
        <v>23</v>
      </c>
      <c r="H31" s="189"/>
      <c r="I31" s="189"/>
      <c r="J31" s="63" t="s">
        <v>19</v>
      </c>
      <c r="K31" s="181"/>
      <c r="L31" s="181"/>
      <c r="M31" s="62" t="s">
        <v>23</v>
      </c>
      <c r="N31" s="189"/>
      <c r="O31" s="189"/>
      <c r="P31" s="181" t="str">
        <f t="shared" si="0"/>
        <v/>
      </c>
      <c r="Q31" s="181"/>
      <c r="R31" s="62" t="s">
        <v>23</v>
      </c>
      <c r="S31" s="189" t="str">
        <f t="shared" si="1"/>
        <v/>
      </c>
      <c r="T31" s="189"/>
      <c r="U31" s="63" t="s">
        <v>19</v>
      </c>
      <c r="V31" s="181" t="str">
        <f t="shared" si="2"/>
        <v/>
      </c>
      <c r="W31" s="181"/>
      <c r="X31" s="62" t="s">
        <v>23</v>
      </c>
      <c r="Y31" s="189" t="str">
        <f t="shared" si="3"/>
        <v/>
      </c>
      <c r="Z31" s="189"/>
      <c r="AA31" s="183"/>
      <c r="AB31" s="183"/>
      <c r="AC31" s="183"/>
      <c r="AD31" s="183"/>
      <c r="AE31" s="190"/>
      <c r="AF31" s="190"/>
      <c r="AG31" s="190"/>
      <c r="AH31" s="190"/>
      <c r="AI31" s="190"/>
      <c r="AJ31" s="190"/>
      <c r="AK31" s="190"/>
      <c r="AL31" s="190"/>
      <c r="AM31" s="190">
        <v>0</v>
      </c>
      <c r="AN31" s="190"/>
      <c r="AO31" s="190"/>
      <c r="AP31" s="190"/>
      <c r="AQ31" s="190">
        <v>0</v>
      </c>
      <c r="AR31" s="190"/>
      <c r="AS31" s="190"/>
      <c r="AT31" s="190"/>
      <c r="AU31" s="184">
        <f t="shared" si="4"/>
        <v>0</v>
      </c>
      <c r="AV31" s="184"/>
      <c r="AW31" s="184"/>
      <c r="AX31" s="184"/>
      <c r="AY31" s="185">
        <f t="shared" si="5"/>
        <v>0</v>
      </c>
      <c r="AZ31" s="185"/>
      <c r="BA31" s="185"/>
      <c r="BB31" s="185">
        <f t="shared" si="6"/>
        <v>0</v>
      </c>
      <c r="BC31" s="185"/>
      <c r="BD31" s="185"/>
      <c r="BE31" s="188">
        <f t="shared" si="7"/>
        <v>0</v>
      </c>
      <c r="BF31" s="188"/>
      <c r="BG31" s="188"/>
      <c r="BH31" s="188"/>
      <c r="BI31" s="186">
        <f t="shared" si="8"/>
        <v>0</v>
      </c>
      <c r="BJ31" s="186"/>
      <c r="BK31" s="186"/>
      <c r="BL31" s="186"/>
      <c r="BM31" s="156">
        <f t="shared" si="9"/>
        <v>0</v>
      </c>
      <c r="BN31" s="156"/>
      <c r="BO31" s="156"/>
      <c r="BP31" s="156"/>
    </row>
    <row r="32" spans="2:68" ht="18" customHeight="1" x14ac:dyDescent="0.45">
      <c r="B32" s="180">
        <v>0</v>
      </c>
      <c r="C32" s="180"/>
      <c r="D32" s="58"/>
      <c r="E32" s="181"/>
      <c r="F32" s="181"/>
      <c r="G32" s="59" t="s">
        <v>23</v>
      </c>
      <c r="H32" s="182"/>
      <c r="I32" s="182"/>
      <c r="J32" s="60" t="s">
        <v>19</v>
      </c>
      <c r="K32" s="181"/>
      <c r="L32" s="181"/>
      <c r="M32" s="59" t="s">
        <v>23</v>
      </c>
      <c r="N32" s="182"/>
      <c r="O32" s="182"/>
      <c r="P32" s="181" t="str">
        <f t="shared" si="0"/>
        <v/>
      </c>
      <c r="Q32" s="181"/>
      <c r="R32" s="59" t="s">
        <v>23</v>
      </c>
      <c r="S32" s="182" t="str">
        <f t="shared" si="1"/>
        <v/>
      </c>
      <c r="T32" s="182"/>
      <c r="U32" s="60" t="s">
        <v>19</v>
      </c>
      <c r="V32" s="181" t="str">
        <f t="shared" si="2"/>
        <v/>
      </c>
      <c r="W32" s="181"/>
      <c r="X32" s="59" t="s">
        <v>23</v>
      </c>
      <c r="Y32" s="182" t="str">
        <f t="shared" si="3"/>
        <v/>
      </c>
      <c r="Z32" s="182"/>
      <c r="AA32" s="183"/>
      <c r="AB32" s="183"/>
      <c r="AC32" s="183"/>
      <c r="AD32" s="183"/>
      <c r="AE32" s="183"/>
      <c r="AF32" s="183"/>
      <c r="AG32" s="183"/>
      <c r="AH32" s="183"/>
      <c r="AI32" s="183"/>
      <c r="AJ32" s="183"/>
      <c r="AK32" s="183"/>
      <c r="AL32" s="183"/>
      <c r="AM32" s="183">
        <v>0</v>
      </c>
      <c r="AN32" s="183"/>
      <c r="AO32" s="183"/>
      <c r="AP32" s="183"/>
      <c r="AQ32" s="183">
        <v>0</v>
      </c>
      <c r="AR32" s="183"/>
      <c r="AS32" s="183"/>
      <c r="AT32" s="183"/>
      <c r="AU32" s="184">
        <f t="shared" si="4"/>
        <v>0</v>
      </c>
      <c r="AV32" s="184"/>
      <c r="AW32" s="184"/>
      <c r="AX32" s="184"/>
      <c r="AY32" s="185">
        <f t="shared" si="5"/>
        <v>0</v>
      </c>
      <c r="AZ32" s="185"/>
      <c r="BA32" s="185"/>
      <c r="BB32" s="185">
        <f t="shared" si="6"/>
        <v>0</v>
      </c>
      <c r="BC32" s="185"/>
      <c r="BD32" s="185"/>
      <c r="BE32" s="188">
        <f t="shared" si="7"/>
        <v>0</v>
      </c>
      <c r="BF32" s="188"/>
      <c r="BG32" s="188"/>
      <c r="BH32" s="188"/>
      <c r="BI32" s="186">
        <f t="shared" si="8"/>
        <v>0</v>
      </c>
      <c r="BJ32" s="186"/>
      <c r="BK32" s="186"/>
      <c r="BL32" s="186"/>
      <c r="BM32" s="156">
        <f t="shared" si="9"/>
        <v>0</v>
      </c>
      <c r="BN32" s="156"/>
      <c r="BO32" s="156"/>
      <c r="BP32" s="156"/>
    </row>
    <row r="33" spans="2:68" ht="18" customHeight="1" x14ac:dyDescent="0.45">
      <c r="B33" s="180">
        <v>0</v>
      </c>
      <c r="C33" s="180"/>
      <c r="D33" s="61"/>
      <c r="E33" s="181"/>
      <c r="F33" s="181"/>
      <c r="G33" s="62" t="s">
        <v>23</v>
      </c>
      <c r="H33" s="189"/>
      <c r="I33" s="189"/>
      <c r="J33" s="63" t="s">
        <v>19</v>
      </c>
      <c r="K33" s="181"/>
      <c r="L33" s="181"/>
      <c r="M33" s="62" t="s">
        <v>23</v>
      </c>
      <c r="N33" s="189"/>
      <c r="O33" s="189"/>
      <c r="P33" s="181" t="str">
        <f t="shared" si="0"/>
        <v/>
      </c>
      <c r="Q33" s="181"/>
      <c r="R33" s="62" t="s">
        <v>23</v>
      </c>
      <c r="S33" s="189" t="str">
        <f t="shared" si="1"/>
        <v/>
      </c>
      <c r="T33" s="189"/>
      <c r="U33" s="63" t="s">
        <v>19</v>
      </c>
      <c r="V33" s="181" t="str">
        <f t="shared" si="2"/>
        <v/>
      </c>
      <c r="W33" s="181"/>
      <c r="X33" s="62" t="s">
        <v>23</v>
      </c>
      <c r="Y33" s="189" t="str">
        <f t="shared" si="3"/>
        <v/>
      </c>
      <c r="Z33" s="189"/>
      <c r="AA33" s="183"/>
      <c r="AB33" s="183"/>
      <c r="AC33" s="183"/>
      <c r="AD33" s="183"/>
      <c r="AE33" s="190"/>
      <c r="AF33" s="190"/>
      <c r="AG33" s="190"/>
      <c r="AH33" s="190"/>
      <c r="AI33" s="190"/>
      <c r="AJ33" s="190"/>
      <c r="AK33" s="190"/>
      <c r="AL33" s="190"/>
      <c r="AM33" s="190">
        <v>0</v>
      </c>
      <c r="AN33" s="190"/>
      <c r="AO33" s="190"/>
      <c r="AP33" s="190"/>
      <c r="AQ33" s="190">
        <v>0</v>
      </c>
      <c r="AR33" s="190"/>
      <c r="AS33" s="190"/>
      <c r="AT33" s="190"/>
      <c r="AU33" s="184">
        <f t="shared" si="4"/>
        <v>0</v>
      </c>
      <c r="AV33" s="184"/>
      <c r="AW33" s="184"/>
      <c r="AX33" s="184"/>
      <c r="AY33" s="185">
        <f t="shared" si="5"/>
        <v>0</v>
      </c>
      <c r="AZ33" s="185"/>
      <c r="BA33" s="185"/>
      <c r="BB33" s="185">
        <f t="shared" si="6"/>
        <v>0</v>
      </c>
      <c r="BC33" s="185"/>
      <c r="BD33" s="185"/>
      <c r="BE33" s="188">
        <f t="shared" si="7"/>
        <v>0</v>
      </c>
      <c r="BF33" s="188"/>
      <c r="BG33" s="188"/>
      <c r="BH33" s="188"/>
      <c r="BI33" s="186">
        <f t="shared" si="8"/>
        <v>0</v>
      </c>
      <c r="BJ33" s="186"/>
      <c r="BK33" s="186"/>
      <c r="BL33" s="186"/>
      <c r="BM33" s="156">
        <f t="shared" si="9"/>
        <v>0</v>
      </c>
      <c r="BN33" s="156"/>
      <c r="BO33" s="156"/>
      <c r="BP33" s="156"/>
    </row>
    <row r="34" spans="2:68" ht="18" customHeight="1" x14ac:dyDescent="0.45">
      <c r="B34" s="180">
        <v>0</v>
      </c>
      <c r="C34" s="180"/>
      <c r="D34" s="61"/>
      <c r="E34" s="181"/>
      <c r="F34" s="181"/>
      <c r="G34" s="62" t="s">
        <v>23</v>
      </c>
      <c r="H34" s="189"/>
      <c r="I34" s="189"/>
      <c r="J34" s="63" t="s">
        <v>19</v>
      </c>
      <c r="K34" s="181"/>
      <c r="L34" s="181"/>
      <c r="M34" s="62" t="s">
        <v>23</v>
      </c>
      <c r="N34" s="189"/>
      <c r="O34" s="189"/>
      <c r="P34" s="181" t="str">
        <f t="shared" si="0"/>
        <v/>
      </c>
      <c r="Q34" s="181"/>
      <c r="R34" s="62" t="s">
        <v>23</v>
      </c>
      <c r="S34" s="189" t="str">
        <f t="shared" si="1"/>
        <v/>
      </c>
      <c r="T34" s="189"/>
      <c r="U34" s="63" t="s">
        <v>19</v>
      </c>
      <c r="V34" s="181" t="str">
        <f t="shared" si="2"/>
        <v/>
      </c>
      <c r="W34" s="181"/>
      <c r="X34" s="62" t="s">
        <v>23</v>
      </c>
      <c r="Y34" s="189" t="str">
        <f t="shared" si="3"/>
        <v/>
      </c>
      <c r="Z34" s="189"/>
      <c r="AA34" s="183"/>
      <c r="AB34" s="183"/>
      <c r="AC34" s="183"/>
      <c r="AD34" s="183"/>
      <c r="AE34" s="190"/>
      <c r="AF34" s="190"/>
      <c r="AG34" s="190"/>
      <c r="AH34" s="190"/>
      <c r="AI34" s="190"/>
      <c r="AJ34" s="190"/>
      <c r="AK34" s="190"/>
      <c r="AL34" s="190"/>
      <c r="AM34" s="190">
        <v>0</v>
      </c>
      <c r="AN34" s="190"/>
      <c r="AO34" s="190"/>
      <c r="AP34" s="190"/>
      <c r="AQ34" s="190">
        <v>0</v>
      </c>
      <c r="AR34" s="190"/>
      <c r="AS34" s="190"/>
      <c r="AT34" s="190"/>
      <c r="AU34" s="184">
        <f t="shared" si="4"/>
        <v>0</v>
      </c>
      <c r="AV34" s="184"/>
      <c r="AW34" s="184"/>
      <c r="AX34" s="184"/>
      <c r="AY34" s="185">
        <f t="shared" si="5"/>
        <v>0</v>
      </c>
      <c r="AZ34" s="185"/>
      <c r="BA34" s="185"/>
      <c r="BB34" s="185">
        <f t="shared" si="6"/>
        <v>0</v>
      </c>
      <c r="BC34" s="185"/>
      <c r="BD34" s="185"/>
      <c r="BE34" s="188">
        <f t="shared" si="7"/>
        <v>0</v>
      </c>
      <c r="BF34" s="188"/>
      <c r="BG34" s="188"/>
      <c r="BH34" s="188"/>
      <c r="BI34" s="186">
        <f t="shared" si="8"/>
        <v>0</v>
      </c>
      <c r="BJ34" s="186"/>
      <c r="BK34" s="186"/>
      <c r="BL34" s="186"/>
      <c r="BM34" s="156">
        <f t="shared" si="9"/>
        <v>0</v>
      </c>
      <c r="BN34" s="156"/>
      <c r="BO34" s="156"/>
      <c r="BP34" s="156"/>
    </row>
    <row r="35" spans="2:68" ht="18" customHeight="1" x14ac:dyDescent="0.45">
      <c r="B35" s="180">
        <v>0</v>
      </c>
      <c r="C35" s="180"/>
      <c r="D35" s="61"/>
      <c r="E35" s="181"/>
      <c r="F35" s="181"/>
      <c r="G35" s="62" t="s">
        <v>23</v>
      </c>
      <c r="H35" s="189"/>
      <c r="I35" s="189"/>
      <c r="J35" s="63" t="s">
        <v>19</v>
      </c>
      <c r="K35" s="181"/>
      <c r="L35" s="181"/>
      <c r="M35" s="62" t="s">
        <v>23</v>
      </c>
      <c r="N35" s="189"/>
      <c r="O35" s="189"/>
      <c r="P35" s="181" t="str">
        <f t="shared" si="0"/>
        <v/>
      </c>
      <c r="Q35" s="181"/>
      <c r="R35" s="62" t="s">
        <v>23</v>
      </c>
      <c r="S35" s="189" t="str">
        <f t="shared" si="1"/>
        <v/>
      </c>
      <c r="T35" s="189"/>
      <c r="U35" s="63" t="s">
        <v>19</v>
      </c>
      <c r="V35" s="181" t="str">
        <f t="shared" si="2"/>
        <v/>
      </c>
      <c r="W35" s="181"/>
      <c r="X35" s="62" t="s">
        <v>23</v>
      </c>
      <c r="Y35" s="189" t="str">
        <f t="shared" si="3"/>
        <v/>
      </c>
      <c r="Z35" s="189"/>
      <c r="AA35" s="183"/>
      <c r="AB35" s="183"/>
      <c r="AC35" s="183"/>
      <c r="AD35" s="183"/>
      <c r="AE35" s="190"/>
      <c r="AF35" s="190"/>
      <c r="AG35" s="190"/>
      <c r="AH35" s="190"/>
      <c r="AI35" s="190"/>
      <c r="AJ35" s="190"/>
      <c r="AK35" s="190"/>
      <c r="AL35" s="190"/>
      <c r="AM35" s="190">
        <v>0</v>
      </c>
      <c r="AN35" s="190"/>
      <c r="AO35" s="190"/>
      <c r="AP35" s="190"/>
      <c r="AQ35" s="190">
        <v>0</v>
      </c>
      <c r="AR35" s="190"/>
      <c r="AS35" s="190"/>
      <c r="AT35" s="190"/>
      <c r="AU35" s="184">
        <f t="shared" si="4"/>
        <v>0</v>
      </c>
      <c r="AV35" s="184"/>
      <c r="AW35" s="184"/>
      <c r="AX35" s="184"/>
      <c r="AY35" s="185">
        <f t="shared" si="5"/>
        <v>0</v>
      </c>
      <c r="AZ35" s="185"/>
      <c r="BA35" s="185"/>
      <c r="BB35" s="185">
        <f t="shared" si="6"/>
        <v>0</v>
      </c>
      <c r="BC35" s="185"/>
      <c r="BD35" s="185"/>
      <c r="BE35" s="188">
        <f t="shared" si="7"/>
        <v>0</v>
      </c>
      <c r="BF35" s="188"/>
      <c r="BG35" s="188"/>
      <c r="BH35" s="188"/>
      <c r="BI35" s="186">
        <f t="shared" si="8"/>
        <v>0</v>
      </c>
      <c r="BJ35" s="186"/>
      <c r="BK35" s="186"/>
      <c r="BL35" s="186"/>
      <c r="BM35" s="156">
        <f t="shared" si="9"/>
        <v>0</v>
      </c>
      <c r="BN35" s="156"/>
      <c r="BO35" s="156"/>
      <c r="BP35" s="156"/>
    </row>
    <row r="36" spans="2:68" ht="18" customHeight="1" x14ac:dyDescent="0.45">
      <c r="B36" s="180" t="s">
        <v>53</v>
      </c>
      <c r="C36" s="180"/>
      <c r="D36" s="61"/>
      <c r="E36" s="181"/>
      <c r="F36" s="181"/>
      <c r="G36" s="62" t="s">
        <v>23</v>
      </c>
      <c r="H36" s="189"/>
      <c r="I36" s="189"/>
      <c r="J36" s="63" t="s">
        <v>19</v>
      </c>
      <c r="K36" s="181"/>
      <c r="L36" s="181"/>
      <c r="M36" s="62" t="s">
        <v>23</v>
      </c>
      <c r="N36" s="189"/>
      <c r="O36" s="189"/>
      <c r="P36" s="181" t="str">
        <f t="shared" si="0"/>
        <v/>
      </c>
      <c r="Q36" s="181"/>
      <c r="R36" s="62" t="s">
        <v>23</v>
      </c>
      <c r="S36" s="189" t="str">
        <f t="shared" si="1"/>
        <v/>
      </c>
      <c r="T36" s="189"/>
      <c r="U36" s="63" t="s">
        <v>19</v>
      </c>
      <c r="V36" s="181" t="str">
        <f t="shared" si="2"/>
        <v/>
      </c>
      <c r="W36" s="181"/>
      <c r="X36" s="62" t="s">
        <v>23</v>
      </c>
      <c r="Y36" s="189" t="str">
        <f t="shared" si="3"/>
        <v/>
      </c>
      <c r="Z36" s="189"/>
      <c r="AA36" s="183"/>
      <c r="AB36" s="183"/>
      <c r="AC36" s="183"/>
      <c r="AD36" s="183"/>
      <c r="AE36" s="190"/>
      <c r="AF36" s="190"/>
      <c r="AG36" s="190"/>
      <c r="AH36" s="190"/>
      <c r="AI36" s="190"/>
      <c r="AJ36" s="190"/>
      <c r="AK36" s="190"/>
      <c r="AL36" s="190"/>
      <c r="AM36" s="190">
        <v>0</v>
      </c>
      <c r="AN36" s="190"/>
      <c r="AO36" s="190"/>
      <c r="AP36" s="190"/>
      <c r="AQ36" s="190">
        <v>0</v>
      </c>
      <c r="AR36" s="190"/>
      <c r="AS36" s="190"/>
      <c r="AT36" s="190"/>
      <c r="AU36" s="184">
        <f t="shared" si="4"/>
        <v>0</v>
      </c>
      <c r="AV36" s="184"/>
      <c r="AW36" s="184"/>
      <c r="AX36" s="184"/>
      <c r="AY36" s="185">
        <f t="shared" si="5"/>
        <v>0</v>
      </c>
      <c r="AZ36" s="185"/>
      <c r="BA36" s="185"/>
      <c r="BB36" s="185">
        <f t="shared" si="6"/>
        <v>0</v>
      </c>
      <c r="BC36" s="185"/>
      <c r="BD36" s="185"/>
      <c r="BE36" s="188">
        <f t="shared" si="7"/>
        <v>0</v>
      </c>
      <c r="BF36" s="188"/>
      <c r="BG36" s="188"/>
      <c r="BH36" s="188"/>
      <c r="BI36" s="186">
        <f t="shared" si="8"/>
        <v>0</v>
      </c>
      <c r="BJ36" s="186"/>
      <c r="BK36" s="186"/>
      <c r="BL36" s="186"/>
      <c r="BM36" s="156">
        <f t="shared" si="9"/>
        <v>0</v>
      </c>
      <c r="BN36" s="156"/>
      <c r="BO36" s="156"/>
      <c r="BP36" s="156"/>
    </row>
    <row r="37" spans="2:68" ht="18" customHeight="1" x14ac:dyDescent="0.45">
      <c r="B37" s="180" t="s">
        <v>53</v>
      </c>
      <c r="C37" s="180"/>
      <c r="D37" s="61"/>
      <c r="E37" s="181"/>
      <c r="F37" s="181"/>
      <c r="G37" s="62" t="s">
        <v>23</v>
      </c>
      <c r="H37" s="189"/>
      <c r="I37" s="189"/>
      <c r="J37" s="63" t="s">
        <v>19</v>
      </c>
      <c r="K37" s="181"/>
      <c r="L37" s="181"/>
      <c r="M37" s="62" t="s">
        <v>23</v>
      </c>
      <c r="N37" s="189"/>
      <c r="O37" s="189"/>
      <c r="P37" s="181" t="str">
        <f t="shared" si="0"/>
        <v/>
      </c>
      <c r="Q37" s="181"/>
      <c r="R37" s="62" t="s">
        <v>23</v>
      </c>
      <c r="S37" s="189" t="str">
        <f t="shared" si="1"/>
        <v/>
      </c>
      <c r="T37" s="189"/>
      <c r="U37" s="63" t="s">
        <v>19</v>
      </c>
      <c r="V37" s="181" t="str">
        <f t="shared" si="2"/>
        <v/>
      </c>
      <c r="W37" s="181"/>
      <c r="X37" s="62" t="s">
        <v>23</v>
      </c>
      <c r="Y37" s="189" t="str">
        <f t="shared" si="3"/>
        <v/>
      </c>
      <c r="Z37" s="189"/>
      <c r="AA37" s="183"/>
      <c r="AB37" s="183"/>
      <c r="AC37" s="183"/>
      <c r="AD37" s="183"/>
      <c r="AE37" s="190"/>
      <c r="AF37" s="190"/>
      <c r="AG37" s="190"/>
      <c r="AH37" s="190"/>
      <c r="AI37" s="190"/>
      <c r="AJ37" s="190"/>
      <c r="AK37" s="190"/>
      <c r="AL37" s="190"/>
      <c r="AM37" s="190">
        <v>0</v>
      </c>
      <c r="AN37" s="190"/>
      <c r="AO37" s="190"/>
      <c r="AP37" s="190"/>
      <c r="AQ37" s="190">
        <v>0</v>
      </c>
      <c r="AR37" s="190"/>
      <c r="AS37" s="190"/>
      <c r="AT37" s="190"/>
      <c r="AU37" s="184">
        <f t="shared" si="4"/>
        <v>0</v>
      </c>
      <c r="AV37" s="184"/>
      <c r="AW37" s="184"/>
      <c r="AX37" s="184"/>
      <c r="AY37" s="185">
        <f t="shared" si="5"/>
        <v>0</v>
      </c>
      <c r="AZ37" s="185"/>
      <c r="BA37" s="185"/>
      <c r="BB37" s="185">
        <f t="shared" si="6"/>
        <v>0</v>
      </c>
      <c r="BC37" s="185"/>
      <c r="BD37" s="185"/>
      <c r="BE37" s="188">
        <f t="shared" si="7"/>
        <v>0</v>
      </c>
      <c r="BF37" s="188"/>
      <c r="BG37" s="188"/>
      <c r="BH37" s="188"/>
      <c r="BI37" s="186">
        <f t="shared" si="8"/>
        <v>0</v>
      </c>
      <c r="BJ37" s="186"/>
      <c r="BK37" s="186"/>
      <c r="BL37" s="186"/>
      <c r="BM37" s="156">
        <f t="shared" si="9"/>
        <v>0</v>
      </c>
      <c r="BN37" s="156"/>
      <c r="BO37" s="156"/>
      <c r="BP37" s="156"/>
    </row>
    <row r="38" spans="2:68" ht="18" customHeight="1" x14ac:dyDescent="0.45">
      <c r="B38" s="180" t="s">
        <v>53</v>
      </c>
      <c r="C38" s="180"/>
      <c r="D38" s="64"/>
      <c r="E38" s="181"/>
      <c r="F38" s="181"/>
      <c r="G38" s="65" t="s">
        <v>23</v>
      </c>
      <c r="H38" s="189"/>
      <c r="I38" s="189"/>
      <c r="J38" s="66" t="s">
        <v>19</v>
      </c>
      <c r="K38" s="181"/>
      <c r="L38" s="181"/>
      <c r="M38" s="65" t="s">
        <v>23</v>
      </c>
      <c r="N38" s="189"/>
      <c r="O38" s="189"/>
      <c r="P38" s="181" t="str">
        <f t="shared" si="0"/>
        <v/>
      </c>
      <c r="Q38" s="181"/>
      <c r="R38" s="65" t="s">
        <v>23</v>
      </c>
      <c r="S38" s="189" t="str">
        <f t="shared" si="1"/>
        <v/>
      </c>
      <c r="T38" s="189"/>
      <c r="U38" s="66" t="s">
        <v>19</v>
      </c>
      <c r="V38" s="181" t="str">
        <f t="shared" si="2"/>
        <v/>
      </c>
      <c r="W38" s="181"/>
      <c r="X38" s="65" t="s">
        <v>23</v>
      </c>
      <c r="Y38" s="189" t="str">
        <f t="shared" si="3"/>
        <v/>
      </c>
      <c r="Z38" s="189"/>
      <c r="AA38" s="183"/>
      <c r="AB38" s="183"/>
      <c r="AC38" s="183"/>
      <c r="AD38" s="183"/>
      <c r="AE38" s="190"/>
      <c r="AF38" s="190"/>
      <c r="AG38" s="190"/>
      <c r="AH38" s="190"/>
      <c r="AI38" s="190"/>
      <c r="AJ38" s="190"/>
      <c r="AK38" s="190"/>
      <c r="AL38" s="190"/>
      <c r="AM38" s="190">
        <v>0</v>
      </c>
      <c r="AN38" s="190"/>
      <c r="AO38" s="190"/>
      <c r="AP38" s="190"/>
      <c r="AQ38" s="190">
        <v>0</v>
      </c>
      <c r="AR38" s="190"/>
      <c r="AS38" s="190"/>
      <c r="AT38" s="190"/>
      <c r="AU38" s="191">
        <f t="shared" si="4"/>
        <v>0</v>
      </c>
      <c r="AV38" s="191"/>
      <c r="AW38" s="191"/>
      <c r="AX38" s="191"/>
      <c r="AY38" s="192">
        <f t="shared" si="5"/>
        <v>0</v>
      </c>
      <c r="AZ38" s="192"/>
      <c r="BA38" s="192"/>
      <c r="BB38" s="192">
        <f t="shared" si="6"/>
        <v>0</v>
      </c>
      <c r="BC38" s="192"/>
      <c r="BD38" s="192"/>
      <c r="BE38" s="195">
        <f t="shared" si="7"/>
        <v>0</v>
      </c>
      <c r="BF38" s="195"/>
      <c r="BG38" s="195"/>
      <c r="BH38" s="195"/>
      <c r="BI38" s="193">
        <f t="shared" si="8"/>
        <v>0</v>
      </c>
      <c r="BJ38" s="193"/>
      <c r="BK38" s="193"/>
      <c r="BL38" s="193"/>
      <c r="BM38" s="196">
        <f t="shared" si="9"/>
        <v>0</v>
      </c>
      <c r="BN38" s="196"/>
      <c r="BO38" s="196"/>
      <c r="BP38" s="196"/>
    </row>
    <row r="39" spans="2:68" ht="18.75" customHeight="1" x14ac:dyDescent="0.45">
      <c r="AS39" s="201" t="s">
        <v>24</v>
      </c>
      <c r="AT39" s="201"/>
      <c r="AU39" s="202">
        <f>SUM(AU9:AX38)</f>
        <v>58750</v>
      </c>
      <c r="AV39" s="202"/>
      <c r="AW39" s="202"/>
      <c r="AX39" s="202"/>
      <c r="AY39" s="304">
        <f>SUM(AY20,AY21,AY22,AY23,AY24,AY25,AY26,AY27,AY28,AY29,AY30,AY31,AY32,AY33,AY34,AY35,AY36,AY37,AY38,AY9,AY10,AY11,AY12,AY13,AY14,AY15,AY16,AY17,AY18,AY19)</f>
        <v>17.25</v>
      </c>
      <c r="AZ39" s="304"/>
      <c r="BA39" s="304"/>
      <c r="BB39" s="304">
        <f>SUM(BB20,BB21,BB22,BB23,BB24,BB25,BB26,BB27,BB28,BB29,BB30,BB31,BB32,BB33,BB34,BB35,BB36,BB37,BB38,BB9,BB10,BB11,BB12,BB13,BB14,BB15,BB16,BB17,BB18,BB19)</f>
        <v>3</v>
      </c>
      <c r="BC39" s="304"/>
      <c r="BD39" s="304"/>
      <c r="BE39" s="301">
        <f>SUM(BE32:BH38)</f>
        <v>0</v>
      </c>
      <c r="BF39" s="301"/>
      <c r="BG39" s="301"/>
      <c r="BH39" s="301"/>
      <c r="BI39" s="204" t="e">
        <f>SUM(#REF!,BI32,BI33,BI34,BI35,BI36,BI37,BI38)</f>
        <v>#REF!</v>
      </c>
      <c r="BJ39" s="204"/>
      <c r="BK39" s="204"/>
      <c r="BL39" s="204"/>
      <c r="BM39" s="305">
        <f>SUM(BM9,BM10,BM11,BM12,BM13,BM14,BM15,BM16,BM17,BM18,BM19,BM20,BM21,BM22,BM23,BM24,BM25,BM26,BM27,BM28,BM29,BM30,BM31,BM32,BM33,BM34,BM35,BM36,BM37,BM38)</f>
        <v>53125</v>
      </c>
      <c r="BN39" s="305"/>
      <c r="BO39" s="305"/>
      <c r="BP39" s="305"/>
    </row>
    <row r="40" spans="2:68" ht="18.75" customHeight="1" x14ac:dyDescent="0.45">
      <c r="AS40" s="201"/>
      <c r="AT40" s="201"/>
      <c r="AU40" s="202"/>
      <c r="AV40" s="202"/>
      <c r="AW40" s="202"/>
      <c r="AX40" s="202"/>
      <c r="AY40" s="85"/>
      <c r="AZ40" s="86"/>
      <c r="BA40" s="87"/>
      <c r="BB40" s="85"/>
      <c r="BC40" s="86"/>
      <c r="BD40" s="87"/>
      <c r="BE40" s="301"/>
      <c r="BF40" s="301"/>
      <c r="BG40" s="301"/>
      <c r="BH40" s="301"/>
      <c r="BI40" s="204"/>
      <c r="BJ40" s="204"/>
      <c r="BK40" s="204"/>
      <c r="BL40" s="204"/>
      <c r="BM40" s="305"/>
      <c r="BN40" s="305"/>
      <c r="BO40" s="305"/>
      <c r="BP40" s="305"/>
    </row>
    <row r="41" spans="2:68" s="37" customFormat="1" ht="18.75" customHeight="1" x14ac:dyDescent="0.45">
      <c r="BD41" s="67"/>
    </row>
    <row r="42" spans="2:68" s="37" customFormat="1" ht="18.75" customHeight="1" x14ac:dyDescent="0.45">
      <c r="B42" s="258" t="s">
        <v>85</v>
      </c>
      <c r="C42" s="258"/>
      <c r="D42" s="258"/>
      <c r="E42" s="259" t="s">
        <v>55</v>
      </c>
      <c r="F42" s="259"/>
      <c r="G42" s="259"/>
      <c r="H42" s="259"/>
      <c r="I42" s="263" t="s">
        <v>56</v>
      </c>
      <c r="J42" s="263"/>
      <c r="K42" s="263"/>
      <c r="L42" s="263"/>
      <c r="M42" s="263"/>
      <c r="O42" s="278" t="s">
        <v>61</v>
      </c>
      <c r="P42" s="278"/>
      <c r="Q42" s="278"/>
      <c r="R42" s="259" t="s">
        <v>62</v>
      </c>
      <c r="S42" s="259"/>
      <c r="T42" s="259"/>
      <c r="U42" s="259"/>
      <c r="V42" s="259"/>
      <c r="W42" s="259" t="s">
        <v>55</v>
      </c>
      <c r="X42" s="259"/>
      <c r="Y42" s="259"/>
      <c r="Z42" s="279" t="s">
        <v>56</v>
      </c>
      <c r="AA42" s="279"/>
      <c r="AB42" s="279"/>
      <c r="AC42" s="279"/>
      <c r="AE42" s="215" t="s">
        <v>57</v>
      </c>
      <c r="AF42" s="215"/>
      <c r="AG42" s="215"/>
      <c r="AH42" s="280" t="s">
        <v>55</v>
      </c>
      <c r="AI42" s="280"/>
      <c r="AJ42" s="280"/>
      <c r="AK42" s="280"/>
      <c r="AL42" s="279" t="s">
        <v>24</v>
      </c>
      <c r="AM42" s="279"/>
      <c r="AN42" s="279"/>
      <c r="AO42" s="279"/>
      <c r="AP42" s="279"/>
    </row>
    <row r="43" spans="2:68" s="37" customFormat="1" ht="18.75" customHeight="1" x14ac:dyDescent="0.45">
      <c r="B43" s="258"/>
      <c r="C43" s="258"/>
      <c r="D43" s="258"/>
      <c r="E43" s="306">
        <f>AY39</f>
        <v>17.25</v>
      </c>
      <c r="F43" s="306"/>
      <c r="G43" s="306"/>
      <c r="H43" s="306"/>
      <c r="I43" s="307">
        <f>E43*BZ13</f>
        <v>42722.902097902101</v>
      </c>
      <c r="J43" s="307"/>
      <c r="K43" s="307"/>
      <c r="L43" s="307"/>
      <c r="M43" s="307"/>
      <c r="O43" s="278"/>
      <c r="P43" s="278"/>
      <c r="Q43" s="278"/>
      <c r="R43" s="283">
        <f>IFERROR(IF(BZ13&gt;2500,2500,BZ13),"0")</f>
        <v>2476.6899766899769</v>
      </c>
      <c r="S43" s="283"/>
      <c r="T43" s="283"/>
      <c r="U43" s="283"/>
      <c r="V43" s="283"/>
      <c r="W43" s="308">
        <f>-(AY39-INT(AY39))</f>
        <v>-0.25</v>
      </c>
      <c r="X43" s="308"/>
      <c r="Y43" s="308"/>
      <c r="Z43" s="309">
        <f>R43*W43</f>
        <v>-619.17249417249423</v>
      </c>
      <c r="AA43" s="309"/>
      <c r="AB43" s="309"/>
      <c r="AC43" s="309"/>
      <c r="AE43" s="215"/>
      <c r="AF43" s="215"/>
      <c r="AG43" s="215"/>
      <c r="AH43" s="310">
        <f>E43+W43</f>
        <v>17</v>
      </c>
      <c r="AI43" s="310"/>
      <c r="AJ43" s="310"/>
      <c r="AK43" s="310"/>
      <c r="AL43" s="309">
        <f>I43+Z43</f>
        <v>42103.729603729604</v>
      </c>
      <c r="AM43" s="309"/>
      <c r="AN43" s="309"/>
      <c r="AO43" s="309"/>
      <c r="AP43" s="309"/>
    </row>
    <row r="44" spans="2:68" s="37" customFormat="1" ht="18.600000000000001" customHeight="1" x14ac:dyDescent="0.45">
      <c r="B44" s="258"/>
      <c r="C44" s="258"/>
      <c r="D44" s="258"/>
      <c r="E44" s="306"/>
      <c r="F44" s="306"/>
      <c r="G44" s="306"/>
      <c r="H44" s="306"/>
      <c r="I44" s="307"/>
      <c r="J44" s="307"/>
      <c r="K44" s="307"/>
      <c r="L44" s="307"/>
      <c r="M44" s="307"/>
      <c r="O44" s="278"/>
      <c r="P44" s="278"/>
      <c r="Q44" s="278"/>
      <c r="R44" s="283"/>
      <c r="S44" s="283"/>
      <c r="T44" s="283"/>
      <c r="U44" s="283"/>
      <c r="V44" s="283"/>
      <c r="W44" s="308"/>
      <c r="X44" s="308"/>
      <c r="Y44" s="308"/>
      <c r="Z44" s="309"/>
      <c r="AA44" s="309"/>
      <c r="AB44" s="309"/>
      <c r="AC44" s="309"/>
      <c r="AE44" s="215"/>
      <c r="AF44" s="215"/>
      <c r="AG44" s="215"/>
      <c r="AH44" s="310"/>
      <c r="AI44" s="310"/>
      <c r="AJ44" s="310"/>
      <c r="AK44" s="310"/>
      <c r="AL44" s="309"/>
      <c r="AM44" s="309"/>
      <c r="AN44" s="309"/>
      <c r="AO44" s="309"/>
      <c r="AP44" s="309"/>
    </row>
    <row r="45" spans="2:68" s="37" customFormat="1" ht="18.75" customHeight="1" x14ac:dyDescent="0.45">
      <c r="B45" s="258" t="s">
        <v>86</v>
      </c>
      <c r="C45" s="258"/>
      <c r="D45" s="258"/>
      <c r="E45" s="313" t="s">
        <v>55</v>
      </c>
      <c r="F45" s="313"/>
      <c r="G45" s="313"/>
      <c r="H45" s="313"/>
      <c r="I45" s="322" t="s">
        <v>56</v>
      </c>
      <c r="J45" s="322"/>
      <c r="K45" s="322"/>
      <c r="L45" s="322"/>
      <c r="M45" s="322"/>
      <c r="N45" s="76"/>
      <c r="O45" s="289" t="s">
        <v>61</v>
      </c>
      <c r="P45" s="289"/>
      <c r="Q45" s="289"/>
      <c r="R45" s="290" t="s">
        <v>62</v>
      </c>
      <c r="S45" s="290"/>
      <c r="T45" s="290"/>
      <c r="U45" s="290"/>
      <c r="V45" s="290"/>
      <c r="W45" s="290" t="s">
        <v>55</v>
      </c>
      <c r="X45" s="290"/>
      <c r="Y45" s="290"/>
      <c r="Z45" s="260" t="s">
        <v>56</v>
      </c>
      <c r="AA45" s="260"/>
      <c r="AB45" s="260"/>
      <c r="AC45" s="260"/>
      <c r="AD45" s="76"/>
      <c r="AE45" s="261" t="s">
        <v>57</v>
      </c>
      <c r="AF45" s="261"/>
      <c r="AG45" s="261"/>
      <c r="AH45" s="262" t="s">
        <v>55</v>
      </c>
      <c r="AI45" s="262"/>
      <c r="AJ45" s="262"/>
      <c r="AK45" s="262"/>
      <c r="AL45" s="263" t="s">
        <v>24</v>
      </c>
      <c r="AM45" s="263"/>
      <c r="AN45" s="263"/>
      <c r="AO45" s="263"/>
      <c r="AP45" s="263"/>
      <c r="AT45" s="312" t="s">
        <v>59</v>
      </c>
      <c r="AU45" s="313"/>
      <c r="AV45" s="313"/>
      <c r="AW45" s="313"/>
      <c r="AX45" s="313"/>
      <c r="AY45" s="266" t="s">
        <v>60</v>
      </c>
      <c r="AZ45" s="266"/>
      <c r="BA45" s="266"/>
      <c r="BB45" s="266"/>
      <c r="BC45" s="266"/>
      <c r="BD45" s="266"/>
    </row>
    <row r="46" spans="2:68" s="37" customFormat="1" ht="18.75" customHeight="1" x14ac:dyDescent="0.45">
      <c r="B46" s="258"/>
      <c r="C46" s="258"/>
      <c r="D46" s="258"/>
      <c r="E46" s="306">
        <f>BB39</f>
        <v>3</v>
      </c>
      <c r="F46" s="306"/>
      <c r="G46" s="306"/>
      <c r="H46" s="306"/>
      <c r="I46" s="323">
        <f>E46*CA13</f>
        <v>10402.097902097903</v>
      </c>
      <c r="J46" s="323"/>
      <c r="K46" s="323"/>
      <c r="L46" s="323"/>
      <c r="M46" s="323"/>
      <c r="N46" s="76"/>
      <c r="O46" s="289"/>
      <c r="P46" s="289"/>
      <c r="Q46" s="289"/>
      <c r="R46" s="291">
        <f>IFERROR(IF(CA13&gt;3500,3500,CA13),"0")</f>
        <v>3467.3659673659677</v>
      </c>
      <c r="S46" s="291"/>
      <c r="T46" s="291"/>
      <c r="U46" s="291"/>
      <c r="V46" s="291"/>
      <c r="W46" s="308">
        <f>-(BB39-INT(BB39))</f>
        <v>0</v>
      </c>
      <c r="X46" s="308"/>
      <c r="Y46" s="308"/>
      <c r="Z46" s="309">
        <f>R46*W46</f>
        <v>0</v>
      </c>
      <c r="AA46" s="309"/>
      <c r="AB46" s="309"/>
      <c r="AC46" s="309"/>
      <c r="AD46" s="76"/>
      <c r="AE46" s="261"/>
      <c r="AF46" s="261"/>
      <c r="AG46" s="261"/>
      <c r="AH46" s="310">
        <f>E46+W46</f>
        <v>3</v>
      </c>
      <c r="AI46" s="310"/>
      <c r="AJ46" s="310"/>
      <c r="AK46" s="310"/>
      <c r="AL46" s="270">
        <f>I46+Z46</f>
        <v>10402.097902097903</v>
      </c>
      <c r="AM46" s="270"/>
      <c r="AN46" s="270"/>
      <c r="AO46" s="270"/>
      <c r="AP46" s="270"/>
      <c r="AT46" s="312"/>
      <c r="AU46" s="311">
        <f>AH46+AH43</f>
        <v>20</v>
      </c>
      <c r="AV46" s="311"/>
      <c r="AW46" s="311"/>
      <c r="AX46" s="311"/>
      <c r="AY46" s="272">
        <f>SUM(AL43,AL46)</f>
        <v>52505.827505827503</v>
      </c>
      <c r="AZ46" s="272"/>
      <c r="BA46" s="272"/>
      <c r="BB46" s="272"/>
      <c r="BC46" s="272"/>
      <c r="BD46" s="272"/>
    </row>
    <row r="47" spans="2:68" s="37" customFormat="1" ht="18.75" customHeight="1" x14ac:dyDescent="0.45">
      <c r="B47" s="258"/>
      <c r="C47" s="258"/>
      <c r="D47" s="258"/>
      <c r="E47" s="306"/>
      <c r="F47" s="306"/>
      <c r="G47" s="306"/>
      <c r="H47" s="306"/>
      <c r="I47" s="323"/>
      <c r="J47" s="323"/>
      <c r="K47" s="323"/>
      <c r="L47" s="323"/>
      <c r="M47" s="323"/>
      <c r="N47" s="76"/>
      <c r="O47" s="289"/>
      <c r="P47" s="289"/>
      <c r="Q47" s="289"/>
      <c r="R47" s="291"/>
      <c r="S47" s="291"/>
      <c r="T47" s="291"/>
      <c r="U47" s="291"/>
      <c r="V47" s="291"/>
      <c r="W47" s="308"/>
      <c r="X47" s="308"/>
      <c r="Y47" s="308"/>
      <c r="Z47" s="309"/>
      <c r="AA47" s="309"/>
      <c r="AB47" s="309"/>
      <c r="AC47" s="309"/>
      <c r="AD47" s="76"/>
      <c r="AE47" s="261"/>
      <c r="AF47" s="261"/>
      <c r="AG47" s="261"/>
      <c r="AH47" s="310"/>
      <c r="AI47" s="310"/>
      <c r="AJ47" s="310"/>
      <c r="AK47" s="310"/>
      <c r="AL47" s="270"/>
      <c r="AM47" s="270"/>
      <c r="AN47" s="270"/>
      <c r="AO47" s="270"/>
      <c r="AP47" s="270"/>
      <c r="AT47" s="312"/>
      <c r="AU47" s="311"/>
      <c r="AV47" s="311"/>
      <c r="AW47" s="311"/>
      <c r="AX47" s="311"/>
      <c r="AY47" s="272"/>
      <c r="AZ47" s="272"/>
      <c r="BA47" s="272"/>
      <c r="BB47" s="272"/>
      <c r="BC47" s="272"/>
      <c r="BD47" s="272"/>
    </row>
    <row r="48" spans="2:68" s="37" customFormat="1" ht="18.75" customHeight="1" x14ac:dyDescent="0.45"/>
    <row r="68" spans="13:13" ht="18.75" customHeight="1" x14ac:dyDescent="0.45">
      <c r="M68" s="37" t="s">
        <v>87</v>
      </c>
    </row>
  </sheetData>
  <mergeCells count="669">
    <mergeCell ref="AL45:AP45"/>
    <mergeCell ref="AT45:AT47"/>
    <mergeCell ref="AU45:AX45"/>
    <mergeCell ref="AY45:BD45"/>
    <mergeCell ref="E46:H47"/>
    <mergeCell ref="I46:M47"/>
    <mergeCell ref="R46:V47"/>
    <mergeCell ref="W46:Y47"/>
    <mergeCell ref="Z46:AC47"/>
    <mergeCell ref="AH46:AK47"/>
    <mergeCell ref="AL46:AP47"/>
    <mergeCell ref="AU46:AX47"/>
    <mergeCell ref="AY46:BD47"/>
    <mergeCell ref="B45:D47"/>
    <mergeCell ref="E45:H45"/>
    <mergeCell ref="I45:M45"/>
    <mergeCell ref="O45:Q47"/>
    <mergeCell ref="R45:V45"/>
    <mergeCell ref="W45:Y45"/>
    <mergeCell ref="Z45:AC45"/>
    <mergeCell ref="AE45:AG47"/>
    <mergeCell ref="AH45:AK45"/>
    <mergeCell ref="AS39:AT40"/>
    <mergeCell ref="AU39:AX40"/>
    <mergeCell ref="AY39:BA39"/>
    <mergeCell ref="BB39:BD39"/>
    <mergeCell ref="BE39:BH40"/>
    <mergeCell ref="BI39:BL40"/>
    <mergeCell ref="BM39:BP40"/>
    <mergeCell ref="B42:D44"/>
    <mergeCell ref="E42:H42"/>
    <mergeCell ref="I42:M42"/>
    <mergeCell ref="O42:Q44"/>
    <mergeCell ref="R42:V42"/>
    <mergeCell ref="W42:Y42"/>
    <mergeCell ref="Z42:AC42"/>
    <mergeCell ref="AE42:AG44"/>
    <mergeCell ref="AH42:AK42"/>
    <mergeCell ref="AL42:AP42"/>
    <mergeCell ref="E43:H44"/>
    <mergeCell ref="I43:M44"/>
    <mergeCell ref="R43:V44"/>
    <mergeCell ref="W43:Y44"/>
    <mergeCell ref="Z43:AC44"/>
    <mergeCell ref="AH43:AK44"/>
    <mergeCell ref="AL43:AP44"/>
    <mergeCell ref="BI37:BL37"/>
    <mergeCell ref="BM37:BP37"/>
    <mergeCell ref="B38:C38"/>
    <mergeCell ref="E38:F38"/>
    <mergeCell ref="H38:I38"/>
    <mergeCell ref="K38:L38"/>
    <mergeCell ref="N38:O38"/>
    <mergeCell ref="P38:Q38"/>
    <mergeCell ref="S38:T38"/>
    <mergeCell ref="V38:W38"/>
    <mergeCell ref="Y38:Z38"/>
    <mergeCell ref="AA38:AD38"/>
    <mergeCell ref="AE38:AH38"/>
    <mergeCell ref="AI38:AL38"/>
    <mergeCell ref="AM38:AP38"/>
    <mergeCell ref="AQ38:AT38"/>
    <mergeCell ref="AU38:AX38"/>
    <mergeCell ref="AY38:BA38"/>
    <mergeCell ref="BB38:BD38"/>
    <mergeCell ref="BE38:BH38"/>
    <mergeCell ref="BI38:BL38"/>
    <mergeCell ref="BM38:BP38"/>
    <mergeCell ref="AA37:AD37"/>
    <mergeCell ref="AE37:AH37"/>
    <mergeCell ref="AI37:AL37"/>
    <mergeCell ref="AM37:AP37"/>
    <mergeCell ref="AQ37:AT37"/>
    <mergeCell ref="AU37:AX37"/>
    <mergeCell ref="AY37:BA37"/>
    <mergeCell ref="BB37:BD37"/>
    <mergeCell ref="BE37:BH37"/>
    <mergeCell ref="B37:C37"/>
    <mergeCell ref="E37:F37"/>
    <mergeCell ref="H37:I37"/>
    <mergeCell ref="K37:L37"/>
    <mergeCell ref="N37:O37"/>
    <mergeCell ref="P37:Q37"/>
    <mergeCell ref="S37:T37"/>
    <mergeCell ref="V37:W37"/>
    <mergeCell ref="Y37:Z37"/>
    <mergeCell ref="BI35:BL35"/>
    <mergeCell ref="BM35:BP35"/>
    <mergeCell ref="B36:C36"/>
    <mergeCell ref="E36:F36"/>
    <mergeCell ref="H36:I36"/>
    <mergeCell ref="K36:L36"/>
    <mergeCell ref="N36:O36"/>
    <mergeCell ref="P36:Q36"/>
    <mergeCell ref="S36:T36"/>
    <mergeCell ref="V36:W36"/>
    <mergeCell ref="Y36:Z36"/>
    <mergeCell ref="AA36:AD36"/>
    <mergeCell ref="AE36:AH36"/>
    <mergeCell ref="AI36:AL36"/>
    <mergeCell ref="AM36:AP36"/>
    <mergeCell ref="AQ36:AT36"/>
    <mergeCell ref="AU36:AX36"/>
    <mergeCell ref="AY36:BA36"/>
    <mergeCell ref="BB36:BD36"/>
    <mergeCell ref="BE36:BH36"/>
    <mergeCell ref="BI36:BL36"/>
    <mergeCell ref="BM36:BP36"/>
    <mergeCell ref="AA35:AD35"/>
    <mergeCell ref="AE35:AH35"/>
    <mergeCell ref="AI35:AL35"/>
    <mergeCell ref="AM35:AP35"/>
    <mergeCell ref="AQ35:AT35"/>
    <mergeCell ref="AU35:AX35"/>
    <mergeCell ref="AY35:BA35"/>
    <mergeCell ref="BB35:BD35"/>
    <mergeCell ref="BE35:BH35"/>
    <mergeCell ref="B35:C35"/>
    <mergeCell ref="E35:F35"/>
    <mergeCell ref="H35:I35"/>
    <mergeCell ref="K35:L35"/>
    <mergeCell ref="N35:O35"/>
    <mergeCell ref="P35:Q35"/>
    <mergeCell ref="S35:T35"/>
    <mergeCell ref="V35:W35"/>
    <mergeCell ref="Y35:Z35"/>
    <mergeCell ref="BI33:BL33"/>
    <mergeCell ref="BM33:BP33"/>
    <mergeCell ref="B34:C34"/>
    <mergeCell ref="E34:F34"/>
    <mergeCell ref="H34:I34"/>
    <mergeCell ref="K34:L34"/>
    <mergeCell ref="N34:O34"/>
    <mergeCell ref="P34:Q34"/>
    <mergeCell ref="S34:T34"/>
    <mergeCell ref="V34:W34"/>
    <mergeCell ref="Y34:Z34"/>
    <mergeCell ref="AA34:AD34"/>
    <mergeCell ref="AE34:AH34"/>
    <mergeCell ref="AI34:AL34"/>
    <mergeCell ref="AM34:AP34"/>
    <mergeCell ref="AQ34:AT34"/>
    <mergeCell ref="AU34:AX34"/>
    <mergeCell ref="AY34:BA34"/>
    <mergeCell ref="BB34:BD34"/>
    <mergeCell ref="BE34:BH34"/>
    <mergeCell ref="BI34:BL34"/>
    <mergeCell ref="BM34:BP34"/>
    <mergeCell ref="AA33:AD33"/>
    <mergeCell ref="AE33:AH33"/>
    <mergeCell ref="AI33:AL33"/>
    <mergeCell ref="AM33:AP33"/>
    <mergeCell ref="AQ33:AT33"/>
    <mergeCell ref="AU33:AX33"/>
    <mergeCell ref="AY33:BA33"/>
    <mergeCell ref="BB33:BD33"/>
    <mergeCell ref="BE33:BH33"/>
    <mergeCell ref="B33:C33"/>
    <mergeCell ref="E33:F33"/>
    <mergeCell ref="H33:I33"/>
    <mergeCell ref="K33:L33"/>
    <mergeCell ref="N33:O33"/>
    <mergeCell ref="P33:Q33"/>
    <mergeCell ref="S33:T33"/>
    <mergeCell ref="V33:W33"/>
    <mergeCell ref="Y33:Z33"/>
    <mergeCell ref="BI31:BL31"/>
    <mergeCell ref="BM31:BP31"/>
    <mergeCell ref="B32:C32"/>
    <mergeCell ref="E32:F32"/>
    <mergeCell ref="H32:I32"/>
    <mergeCell ref="K32:L32"/>
    <mergeCell ref="N32:O32"/>
    <mergeCell ref="P32:Q32"/>
    <mergeCell ref="S32:T32"/>
    <mergeCell ref="V32:W32"/>
    <mergeCell ref="Y32:Z32"/>
    <mergeCell ref="AA32:AD32"/>
    <mergeCell ref="AE32:AH32"/>
    <mergeCell ref="AI32:AL32"/>
    <mergeCell ref="AM32:AP32"/>
    <mergeCell ref="AQ32:AT32"/>
    <mergeCell ref="AU32:AX32"/>
    <mergeCell ref="AY32:BA32"/>
    <mergeCell ref="BB32:BD32"/>
    <mergeCell ref="BE32:BH32"/>
    <mergeCell ref="BI32:BL32"/>
    <mergeCell ref="BM32:BP32"/>
    <mergeCell ref="AA31:AD31"/>
    <mergeCell ref="AE31:AH31"/>
    <mergeCell ref="AI31:AL31"/>
    <mergeCell ref="AM31:AP31"/>
    <mergeCell ref="AQ31:AT31"/>
    <mergeCell ref="AU31:AX31"/>
    <mergeCell ref="AY31:BA31"/>
    <mergeCell ref="BB31:BD31"/>
    <mergeCell ref="BE31:BH31"/>
    <mergeCell ref="B31:C31"/>
    <mergeCell ref="E31:F31"/>
    <mergeCell ref="H31:I31"/>
    <mergeCell ref="K31:L31"/>
    <mergeCell ref="N31:O31"/>
    <mergeCell ref="P31:Q31"/>
    <mergeCell ref="S31:T31"/>
    <mergeCell ref="V31:W31"/>
    <mergeCell ref="Y31:Z31"/>
    <mergeCell ref="BI29:BL29"/>
    <mergeCell ref="BM29:BP29"/>
    <mergeCell ref="B30:C30"/>
    <mergeCell ref="E30:F30"/>
    <mergeCell ref="H30:I30"/>
    <mergeCell ref="K30:L30"/>
    <mergeCell ref="N30:O30"/>
    <mergeCell ref="P30:Q30"/>
    <mergeCell ref="S30:T30"/>
    <mergeCell ref="V30:W30"/>
    <mergeCell ref="Y30:Z30"/>
    <mergeCell ref="AA30:AD30"/>
    <mergeCell ref="AE30:AH30"/>
    <mergeCell ref="AI30:AL30"/>
    <mergeCell ref="AM30:AP30"/>
    <mergeCell ref="AQ30:AT30"/>
    <mergeCell ref="AU30:AX30"/>
    <mergeCell ref="AY30:BA30"/>
    <mergeCell ref="BB30:BD30"/>
    <mergeCell ref="BE30:BH30"/>
    <mergeCell ref="BI30:BL30"/>
    <mergeCell ref="BM30:BP30"/>
    <mergeCell ref="AA29:AD29"/>
    <mergeCell ref="AE29:AH29"/>
    <mergeCell ref="AI29:AL29"/>
    <mergeCell ref="AM29:AP29"/>
    <mergeCell ref="AQ29:AT29"/>
    <mergeCell ref="AU29:AX29"/>
    <mergeCell ref="AY29:BA29"/>
    <mergeCell ref="BB29:BD29"/>
    <mergeCell ref="BE29:BH29"/>
    <mergeCell ref="B29:C29"/>
    <mergeCell ref="E29:F29"/>
    <mergeCell ref="H29:I29"/>
    <mergeCell ref="K29:L29"/>
    <mergeCell ref="N29:O29"/>
    <mergeCell ref="P29:Q29"/>
    <mergeCell ref="S29:T29"/>
    <mergeCell ref="V29:W29"/>
    <mergeCell ref="Y29:Z29"/>
    <mergeCell ref="BI27:BL27"/>
    <mergeCell ref="BM27:BP27"/>
    <mergeCell ref="B28:C28"/>
    <mergeCell ref="E28:F28"/>
    <mergeCell ref="H28:I28"/>
    <mergeCell ref="K28:L28"/>
    <mergeCell ref="N28:O28"/>
    <mergeCell ref="P28:Q28"/>
    <mergeCell ref="S28:T28"/>
    <mergeCell ref="V28:W28"/>
    <mergeCell ref="Y28:Z28"/>
    <mergeCell ref="AA28:AD28"/>
    <mergeCell ref="AE28:AH28"/>
    <mergeCell ref="AI28:AL28"/>
    <mergeCell ref="AM28:AP28"/>
    <mergeCell ref="AQ28:AT28"/>
    <mergeCell ref="AU28:AX28"/>
    <mergeCell ref="AY28:BA28"/>
    <mergeCell ref="BB28:BD28"/>
    <mergeCell ref="BE28:BH28"/>
    <mergeCell ref="BI28:BL28"/>
    <mergeCell ref="BM28:BP28"/>
    <mergeCell ref="AA27:AD27"/>
    <mergeCell ref="AE27:AH27"/>
    <mergeCell ref="AI27:AL27"/>
    <mergeCell ref="AM27:AP27"/>
    <mergeCell ref="AQ27:AT27"/>
    <mergeCell ref="AU27:AX27"/>
    <mergeCell ref="AY27:BA27"/>
    <mergeCell ref="BB27:BD27"/>
    <mergeCell ref="BE27:BH27"/>
    <mergeCell ref="B27:C27"/>
    <mergeCell ref="E27:F27"/>
    <mergeCell ref="H27:I27"/>
    <mergeCell ref="K27:L27"/>
    <mergeCell ref="N27:O27"/>
    <mergeCell ref="P27:Q27"/>
    <mergeCell ref="S27:T27"/>
    <mergeCell ref="V27:W27"/>
    <mergeCell ref="Y27:Z27"/>
    <mergeCell ref="BI25:BL25"/>
    <mergeCell ref="BM25:BP25"/>
    <mergeCell ref="B26:C26"/>
    <mergeCell ref="E26:F26"/>
    <mergeCell ref="H26:I26"/>
    <mergeCell ref="K26:L26"/>
    <mergeCell ref="N26:O26"/>
    <mergeCell ref="P26:Q26"/>
    <mergeCell ref="S26:T26"/>
    <mergeCell ref="V26:W26"/>
    <mergeCell ref="Y26:Z26"/>
    <mergeCell ref="AA26:AD26"/>
    <mergeCell ref="AE26:AH26"/>
    <mergeCell ref="AI26:AL26"/>
    <mergeCell ref="AM26:AP26"/>
    <mergeCell ref="AQ26:AT26"/>
    <mergeCell ref="AU26:AX26"/>
    <mergeCell ref="AY26:BA26"/>
    <mergeCell ref="BB26:BD26"/>
    <mergeCell ref="BE26:BH26"/>
    <mergeCell ref="BI26:BL26"/>
    <mergeCell ref="BM26:BP26"/>
    <mergeCell ref="AA25:AD25"/>
    <mergeCell ref="AE25:AH25"/>
    <mergeCell ref="AI25:AL25"/>
    <mergeCell ref="AM25:AP25"/>
    <mergeCell ref="AQ25:AT25"/>
    <mergeCell ref="AU25:AX25"/>
    <mergeCell ref="AY25:BA25"/>
    <mergeCell ref="BB25:BD25"/>
    <mergeCell ref="BE25:BH25"/>
    <mergeCell ref="B25:C25"/>
    <mergeCell ref="E25:F25"/>
    <mergeCell ref="H25:I25"/>
    <mergeCell ref="K25:L25"/>
    <mergeCell ref="N25:O25"/>
    <mergeCell ref="P25:Q25"/>
    <mergeCell ref="S25:T25"/>
    <mergeCell ref="V25:W25"/>
    <mergeCell ref="Y25:Z25"/>
    <mergeCell ref="BI23:BL23"/>
    <mergeCell ref="BM23:BP23"/>
    <mergeCell ref="B24:C24"/>
    <mergeCell ref="E24:F24"/>
    <mergeCell ref="H24:I24"/>
    <mergeCell ref="K24:L24"/>
    <mergeCell ref="N24:O24"/>
    <mergeCell ref="P24:Q24"/>
    <mergeCell ref="S24:T24"/>
    <mergeCell ref="V24:W24"/>
    <mergeCell ref="Y24:Z24"/>
    <mergeCell ref="AA24:AD24"/>
    <mergeCell ref="AE24:AH24"/>
    <mergeCell ref="AI24:AL24"/>
    <mergeCell ref="AM24:AP24"/>
    <mergeCell ref="AQ24:AT24"/>
    <mergeCell ref="AU24:AX24"/>
    <mergeCell ref="AY24:BA24"/>
    <mergeCell ref="BB24:BD24"/>
    <mergeCell ref="BE24:BH24"/>
    <mergeCell ref="BI24:BL24"/>
    <mergeCell ref="BM24:BP24"/>
    <mergeCell ref="AA23:AD23"/>
    <mergeCell ref="AE23:AH23"/>
    <mergeCell ref="AI23:AL23"/>
    <mergeCell ref="AM23:AP23"/>
    <mergeCell ref="AQ23:AT23"/>
    <mergeCell ref="AU23:AX23"/>
    <mergeCell ref="AY23:BA23"/>
    <mergeCell ref="BB23:BD23"/>
    <mergeCell ref="BE23:BH23"/>
    <mergeCell ref="B23:C23"/>
    <mergeCell ref="E23:F23"/>
    <mergeCell ref="H23:I23"/>
    <mergeCell ref="K23:L23"/>
    <mergeCell ref="N23:O23"/>
    <mergeCell ref="P23:Q23"/>
    <mergeCell ref="S23:T23"/>
    <mergeCell ref="V23:W23"/>
    <mergeCell ref="Y23:Z23"/>
    <mergeCell ref="BI21:BL21"/>
    <mergeCell ref="BM21:BP21"/>
    <mergeCell ref="B22:C22"/>
    <mergeCell ref="E22:F22"/>
    <mergeCell ref="H22:I22"/>
    <mergeCell ref="K22:L22"/>
    <mergeCell ref="N22:O22"/>
    <mergeCell ref="P22:Q22"/>
    <mergeCell ref="S22:T22"/>
    <mergeCell ref="V22:W22"/>
    <mergeCell ref="Y22:Z22"/>
    <mergeCell ref="AA22:AD22"/>
    <mergeCell ref="AE22:AH22"/>
    <mergeCell ref="AI22:AL22"/>
    <mergeCell ref="AM22:AP22"/>
    <mergeCell ref="AQ22:AT22"/>
    <mergeCell ref="AU22:AX22"/>
    <mergeCell ref="AY22:BA22"/>
    <mergeCell ref="BB22:BD22"/>
    <mergeCell ref="BE22:BH22"/>
    <mergeCell ref="BI22:BL22"/>
    <mergeCell ref="BM22:BP22"/>
    <mergeCell ref="AA21:AD21"/>
    <mergeCell ref="AE21:AH21"/>
    <mergeCell ref="AI21:AL21"/>
    <mergeCell ref="AM21:AP21"/>
    <mergeCell ref="AQ21:AT21"/>
    <mergeCell ref="AU21:AX21"/>
    <mergeCell ref="AY21:BA21"/>
    <mergeCell ref="BB21:BD21"/>
    <mergeCell ref="BE21:BH21"/>
    <mergeCell ref="B21:C21"/>
    <mergeCell ref="E21:F21"/>
    <mergeCell ref="H21:I21"/>
    <mergeCell ref="K21:L21"/>
    <mergeCell ref="N21:O21"/>
    <mergeCell ref="P21:Q21"/>
    <mergeCell ref="S21:T21"/>
    <mergeCell ref="V21:W21"/>
    <mergeCell ref="Y21:Z21"/>
    <mergeCell ref="BI19:BL19"/>
    <mergeCell ref="BM19:BP19"/>
    <mergeCell ref="B20:C20"/>
    <mergeCell ref="E20:F20"/>
    <mergeCell ref="H20:I20"/>
    <mergeCell ref="K20:L20"/>
    <mergeCell ref="N20:O20"/>
    <mergeCell ref="P20:Q20"/>
    <mergeCell ref="S20:T20"/>
    <mergeCell ref="V20:W20"/>
    <mergeCell ref="Y20:Z20"/>
    <mergeCell ref="AA20:AD20"/>
    <mergeCell ref="AE20:AH20"/>
    <mergeCell ref="AI20:AL20"/>
    <mergeCell ref="AM20:AP20"/>
    <mergeCell ref="AQ20:AT20"/>
    <mergeCell ref="AU20:AX20"/>
    <mergeCell ref="AY20:BA20"/>
    <mergeCell ref="BB20:BD20"/>
    <mergeCell ref="BE20:BH20"/>
    <mergeCell ref="BI20:BL20"/>
    <mergeCell ref="BM20:BP20"/>
    <mergeCell ref="AA19:AD19"/>
    <mergeCell ref="AE19:AH19"/>
    <mergeCell ref="AI19:AL19"/>
    <mergeCell ref="AM19:AP19"/>
    <mergeCell ref="AQ19:AT19"/>
    <mergeCell ref="AU19:AX19"/>
    <mergeCell ref="AY19:BA19"/>
    <mergeCell ref="BB19:BD19"/>
    <mergeCell ref="BE19:BH19"/>
    <mergeCell ref="B19:C19"/>
    <mergeCell ref="E19:F19"/>
    <mergeCell ref="H19:I19"/>
    <mergeCell ref="K19:L19"/>
    <mergeCell ref="N19:O19"/>
    <mergeCell ref="P19:Q19"/>
    <mergeCell ref="S19:T19"/>
    <mergeCell ref="V19:W19"/>
    <mergeCell ref="Y19:Z19"/>
    <mergeCell ref="BI17:BL17"/>
    <mergeCell ref="BM17:BP17"/>
    <mergeCell ref="B18:C18"/>
    <mergeCell ref="E18:F18"/>
    <mergeCell ref="H18:I18"/>
    <mergeCell ref="K18:L18"/>
    <mergeCell ref="N18:O18"/>
    <mergeCell ref="P18:Q18"/>
    <mergeCell ref="S18:T18"/>
    <mergeCell ref="V18:W18"/>
    <mergeCell ref="Y18:Z18"/>
    <mergeCell ref="AA18:AD18"/>
    <mergeCell ref="AE18:AH18"/>
    <mergeCell ref="AI18:AL18"/>
    <mergeCell ref="AM18:AP18"/>
    <mergeCell ref="AQ18:AT18"/>
    <mergeCell ref="AU18:AX18"/>
    <mergeCell ref="AY18:BA18"/>
    <mergeCell ref="BB18:BD18"/>
    <mergeCell ref="BE18:BH18"/>
    <mergeCell ref="BI18:BL18"/>
    <mergeCell ref="BM18:BP18"/>
    <mergeCell ref="AA17:AD17"/>
    <mergeCell ref="AE17:AH17"/>
    <mergeCell ref="AI17:AL17"/>
    <mergeCell ref="AM17:AP17"/>
    <mergeCell ref="AQ17:AT17"/>
    <mergeCell ref="AU17:AX17"/>
    <mergeCell ref="AY17:BA17"/>
    <mergeCell ref="BB17:BD17"/>
    <mergeCell ref="BE17:BH17"/>
    <mergeCell ref="B17:C17"/>
    <mergeCell ref="E17:F17"/>
    <mergeCell ref="H17:I17"/>
    <mergeCell ref="K17:L17"/>
    <mergeCell ref="N17:O17"/>
    <mergeCell ref="P17:Q17"/>
    <mergeCell ref="S17:T17"/>
    <mergeCell ref="V17:W17"/>
    <mergeCell ref="Y17:Z17"/>
    <mergeCell ref="BI15:BL15"/>
    <mergeCell ref="BM15:BP15"/>
    <mergeCell ref="B16:C16"/>
    <mergeCell ref="E16:F16"/>
    <mergeCell ref="H16:I16"/>
    <mergeCell ref="K16:L16"/>
    <mergeCell ref="N16:O16"/>
    <mergeCell ref="P16:Q16"/>
    <mergeCell ref="S16:T16"/>
    <mergeCell ref="V16:W16"/>
    <mergeCell ref="Y16:Z16"/>
    <mergeCell ref="AA16:AD16"/>
    <mergeCell ref="AE16:AH16"/>
    <mergeCell ref="AI16:AL16"/>
    <mergeCell ref="AM16:AP16"/>
    <mergeCell ref="AQ16:AT16"/>
    <mergeCell ref="AU16:AX16"/>
    <mergeCell ref="AY16:BA16"/>
    <mergeCell ref="BB16:BD16"/>
    <mergeCell ref="BE16:BH16"/>
    <mergeCell ref="BI16:BL16"/>
    <mergeCell ref="BM16:BP16"/>
    <mergeCell ref="AA15:AD15"/>
    <mergeCell ref="AE15:AH15"/>
    <mergeCell ref="AI15:AL15"/>
    <mergeCell ref="AM15:AP15"/>
    <mergeCell ref="AQ15:AT15"/>
    <mergeCell ref="AU15:AX15"/>
    <mergeCell ref="AY15:BA15"/>
    <mergeCell ref="BB15:BD15"/>
    <mergeCell ref="BE15:BH15"/>
    <mergeCell ref="B15:C15"/>
    <mergeCell ref="E15:F15"/>
    <mergeCell ref="H15:I15"/>
    <mergeCell ref="K15:L15"/>
    <mergeCell ref="N15:O15"/>
    <mergeCell ref="P15:Q15"/>
    <mergeCell ref="S15:T15"/>
    <mergeCell ref="V15:W15"/>
    <mergeCell ref="Y15:Z15"/>
    <mergeCell ref="BI13:BL13"/>
    <mergeCell ref="BM13:BP13"/>
    <mergeCell ref="B14:C14"/>
    <mergeCell ref="E14:F14"/>
    <mergeCell ref="H14:I14"/>
    <mergeCell ref="K14:L14"/>
    <mergeCell ref="N14:O14"/>
    <mergeCell ref="P14:Q14"/>
    <mergeCell ref="S14:T14"/>
    <mergeCell ref="V14:W14"/>
    <mergeCell ref="Y14:Z14"/>
    <mergeCell ref="AA14:AD14"/>
    <mergeCell ref="AE14:AH14"/>
    <mergeCell ref="AI14:AL14"/>
    <mergeCell ref="AM14:AP14"/>
    <mergeCell ref="AQ14:AT14"/>
    <mergeCell ref="AU14:AX14"/>
    <mergeCell ref="AY14:BA14"/>
    <mergeCell ref="BB14:BD14"/>
    <mergeCell ref="BE14:BH14"/>
    <mergeCell ref="BI14:BL14"/>
    <mergeCell ref="BM14:BP14"/>
    <mergeCell ref="AA13:AD13"/>
    <mergeCell ref="AE13:AH13"/>
    <mergeCell ref="AI13:AL13"/>
    <mergeCell ref="AM13:AP13"/>
    <mergeCell ref="AQ13:AT13"/>
    <mergeCell ref="AU13:AX13"/>
    <mergeCell ref="AY13:BA13"/>
    <mergeCell ref="BB13:BD13"/>
    <mergeCell ref="BE13:BH13"/>
    <mergeCell ref="B13:C13"/>
    <mergeCell ref="E13:F13"/>
    <mergeCell ref="H13:I13"/>
    <mergeCell ref="K13:L13"/>
    <mergeCell ref="N13:O13"/>
    <mergeCell ref="P13:Q13"/>
    <mergeCell ref="S13:T13"/>
    <mergeCell ref="V13:W13"/>
    <mergeCell ref="Y13:Z13"/>
    <mergeCell ref="BI11:BL11"/>
    <mergeCell ref="BM11:BP11"/>
    <mergeCell ref="B12:C12"/>
    <mergeCell ref="E12:F12"/>
    <mergeCell ref="H12:I12"/>
    <mergeCell ref="K12:L12"/>
    <mergeCell ref="N12:O12"/>
    <mergeCell ref="P12:Q12"/>
    <mergeCell ref="S12:T12"/>
    <mergeCell ref="V12:W12"/>
    <mergeCell ref="Y12:Z12"/>
    <mergeCell ref="AA12:AD12"/>
    <mergeCell ref="AE12:AH12"/>
    <mergeCell ref="AI12:AL12"/>
    <mergeCell ref="AM12:AP12"/>
    <mergeCell ref="AQ12:AT12"/>
    <mergeCell ref="AU12:AX12"/>
    <mergeCell ref="AY12:BA12"/>
    <mergeCell ref="BB12:BD12"/>
    <mergeCell ref="BE12:BH12"/>
    <mergeCell ref="BI12:BL12"/>
    <mergeCell ref="BM12:BP12"/>
    <mergeCell ref="AA11:AD11"/>
    <mergeCell ref="AE11:AH11"/>
    <mergeCell ref="AI11:AL11"/>
    <mergeCell ref="AM11:AP11"/>
    <mergeCell ref="AQ11:AT11"/>
    <mergeCell ref="AU11:AX11"/>
    <mergeCell ref="AY11:BA11"/>
    <mergeCell ref="BB11:BD11"/>
    <mergeCell ref="BE11:BH11"/>
    <mergeCell ref="B11:C11"/>
    <mergeCell ref="E11:F11"/>
    <mergeCell ref="H11:I11"/>
    <mergeCell ref="K11:L11"/>
    <mergeCell ref="N11:O11"/>
    <mergeCell ref="P11:Q11"/>
    <mergeCell ref="S11:T11"/>
    <mergeCell ref="V11:W11"/>
    <mergeCell ref="Y11:Z11"/>
    <mergeCell ref="BI9:BL9"/>
    <mergeCell ref="BM9:BP9"/>
    <mergeCell ref="B10:C10"/>
    <mergeCell ref="E10:F10"/>
    <mergeCell ref="H10:I10"/>
    <mergeCell ref="K10:L10"/>
    <mergeCell ref="N10:O10"/>
    <mergeCell ref="P10:Q10"/>
    <mergeCell ref="S10:T10"/>
    <mergeCell ref="V10:W10"/>
    <mergeCell ref="Y10:Z10"/>
    <mergeCell ref="AA10:AD10"/>
    <mergeCell ref="AE10:AH10"/>
    <mergeCell ref="AI10:AL10"/>
    <mergeCell ref="AM10:AP10"/>
    <mergeCell ref="AQ10:AT10"/>
    <mergeCell ref="AU10:AX10"/>
    <mergeCell ref="AY10:BA10"/>
    <mergeCell ref="BB10:BD10"/>
    <mergeCell ref="BE10:BH10"/>
    <mergeCell ref="BI10:BL10"/>
    <mergeCell ref="BM10:BP10"/>
    <mergeCell ref="AA9:AD9"/>
    <mergeCell ref="AE9:AH9"/>
    <mergeCell ref="AI9:AL9"/>
    <mergeCell ref="AM9:AP9"/>
    <mergeCell ref="AQ9:AT9"/>
    <mergeCell ref="AU9:AX9"/>
    <mergeCell ref="AY9:BA9"/>
    <mergeCell ref="BB9:BD9"/>
    <mergeCell ref="BE9:BH9"/>
    <mergeCell ref="B9:C9"/>
    <mergeCell ref="E9:F9"/>
    <mergeCell ref="H9:I9"/>
    <mergeCell ref="K9:L9"/>
    <mergeCell ref="N9:O9"/>
    <mergeCell ref="P9:Q9"/>
    <mergeCell ref="S9:T9"/>
    <mergeCell ref="V9:W9"/>
    <mergeCell ref="Y9:Z9"/>
    <mergeCell ref="AY6:BA8"/>
    <mergeCell ref="BB6:BD8"/>
    <mergeCell ref="BE6:BH8"/>
    <mergeCell ref="BI6:BL8"/>
    <mergeCell ref="BM6:BP8"/>
    <mergeCell ref="P7:Z7"/>
    <mergeCell ref="AA7:AD8"/>
    <mergeCell ref="AE7:AH8"/>
    <mergeCell ref="AM7:AP8"/>
    <mergeCell ref="AQ7:AT8"/>
    <mergeCell ref="P8:T8"/>
    <mergeCell ref="V8:Z8"/>
    <mergeCell ref="AL4:AS4"/>
    <mergeCell ref="B6:C8"/>
    <mergeCell ref="D6:D8"/>
    <mergeCell ref="E6:O6"/>
    <mergeCell ref="P6:Z6"/>
    <mergeCell ref="AA6:AH6"/>
    <mergeCell ref="AI6:AL8"/>
    <mergeCell ref="AM6:AT6"/>
    <mergeCell ref="AU6:AX8"/>
    <mergeCell ref="E8:I8"/>
    <mergeCell ref="K8:O8"/>
  </mergeCells>
  <phoneticPr fontId="56"/>
  <pageMargins left="0.25" right="0.25" top="0.30972222222222201" bottom="0.3" header="0.51180555555555496" footer="0.51180555555555496"/>
  <pageSetup paperSize="9" scale="59" firstPageNumber="0"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156082"/>
    <pageSetUpPr fitToPage="1"/>
  </sheetPr>
  <dimension ref="A2:AMK75"/>
  <sheetViews>
    <sheetView view="pageBreakPreview" zoomScale="115" zoomScaleNormal="85" zoomScalePageLayoutView="115" workbookViewId="0">
      <selection activeCell="R43" sqref="R43"/>
    </sheetView>
  </sheetViews>
  <sheetFormatPr defaultRowHeight="18" x14ac:dyDescent="0.45"/>
  <cols>
    <col min="1" max="18" width="3.09765625" style="37" customWidth="1"/>
    <col min="19" max="19" width="3.59765625" style="37" customWidth="1"/>
    <col min="20" max="61" width="3.09765625" style="37" customWidth="1"/>
    <col min="62" max="79" width="3.09765625" style="38" customWidth="1"/>
    <col min="80" max="83" width="3.09765625" style="37" customWidth="1"/>
    <col min="84" max="84" width="8.8984375" style="37" customWidth="1"/>
    <col min="85" max="1025" width="3.09765625" style="37" customWidth="1"/>
  </cols>
  <sheetData>
    <row r="2" spans="2:84" ht="18.75" customHeight="1" x14ac:dyDescent="0.45">
      <c r="BF2" s="39"/>
      <c r="BG2" s="40"/>
      <c r="BH2" s="40"/>
      <c r="BI2" s="41"/>
    </row>
    <row r="3" spans="2:84" ht="18.75" customHeight="1" x14ac:dyDescent="0.45">
      <c r="T3" s="42"/>
      <c r="U3" s="43"/>
      <c r="V3" s="43"/>
      <c r="W3" s="43"/>
      <c r="X3" s="43"/>
      <c r="Y3" s="43"/>
      <c r="Z3" s="43"/>
      <c r="AA3" s="43"/>
      <c r="AB3" s="43"/>
      <c r="AC3" s="43"/>
      <c r="AD3" s="43"/>
      <c r="AE3" s="43"/>
      <c r="AF3" s="44"/>
      <c r="AH3" s="42"/>
      <c r="AI3" s="43"/>
      <c r="AJ3" s="43"/>
      <c r="AK3" s="43"/>
      <c r="AL3" s="43"/>
      <c r="AM3" s="43"/>
      <c r="AN3" s="43"/>
      <c r="AO3" s="43"/>
      <c r="AP3" s="43"/>
      <c r="AQ3" s="43"/>
      <c r="AR3" s="43"/>
      <c r="AS3" s="44"/>
      <c r="BF3" s="157"/>
      <c r="BG3" s="157"/>
      <c r="BH3" s="157"/>
      <c r="BI3" s="45"/>
      <c r="BU3" s="46"/>
    </row>
    <row r="4" spans="2:84" ht="18.75" customHeight="1" x14ac:dyDescent="0.45">
      <c r="T4" s="47"/>
      <c r="U4" s="48" t="s">
        <v>2</v>
      </c>
      <c r="V4" s="48"/>
      <c r="W4" s="48"/>
      <c r="X4" s="48" t="s">
        <v>36</v>
      </c>
      <c r="Y4" s="48"/>
      <c r="Z4" s="49"/>
      <c r="AA4" s="48" t="s">
        <v>3</v>
      </c>
      <c r="AB4" s="49"/>
      <c r="AC4" s="48" t="s">
        <v>37</v>
      </c>
      <c r="AD4" s="48"/>
      <c r="AE4" s="48"/>
      <c r="AF4" s="50"/>
      <c r="AH4" s="47"/>
      <c r="AI4" s="48" t="s">
        <v>5</v>
      </c>
      <c r="AJ4" s="48"/>
      <c r="AK4" s="48"/>
      <c r="AL4" s="158"/>
      <c r="AM4" s="158"/>
      <c r="AN4" s="158"/>
      <c r="AO4" s="158"/>
      <c r="AP4" s="158"/>
      <c r="AQ4" s="158"/>
      <c r="AR4" s="158"/>
      <c r="AS4" s="158"/>
      <c r="AU4" s="51"/>
      <c r="BF4" s="157"/>
      <c r="BG4" s="157"/>
      <c r="BH4" s="157"/>
      <c r="BI4" s="52"/>
    </row>
    <row r="5" spans="2:84" ht="18.75" customHeight="1" x14ac:dyDescent="0.45">
      <c r="W5" s="53"/>
      <c r="AB5" s="53"/>
      <c r="AS5" s="51"/>
    </row>
    <row r="6" spans="2:84" ht="18.75" customHeight="1" x14ac:dyDescent="0.45">
      <c r="B6" s="159" t="s">
        <v>7</v>
      </c>
      <c r="C6" s="159"/>
      <c r="D6" s="160" t="s">
        <v>8</v>
      </c>
      <c r="E6" s="161" t="s">
        <v>9</v>
      </c>
      <c r="F6" s="161"/>
      <c r="G6" s="161"/>
      <c r="H6" s="161"/>
      <c r="I6" s="161"/>
      <c r="J6" s="161"/>
      <c r="K6" s="161"/>
      <c r="L6" s="161"/>
      <c r="M6" s="161"/>
      <c r="N6" s="161"/>
      <c r="O6" s="161"/>
      <c r="P6" s="162" t="s">
        <v>38</v>
      </c>
      <c r="Q6" s="162"/>
      <c r="R6" s="162"/>
      <c r="S6" s="162"/>
      <c r="T6" s="162"/>
      <c r="U6" s="162"/>
      <c r="V6" s="162"/>
      <c r="W6" s="162"/>
      <c r="X6" s="163" t="s">
        <v>12</v>
      </c>
      <c r="Y6" s="163"/>
      <c r="Z6" s="163"/>
      <c r="AA6" s="163"/>
      <c r="AB6" s="163" t="s">
        <v>39</v>
      </c>
      <c r="AC6" s="163"/>
      <c r="AD6" s="163"/>
      <c r="AE6" s="163"/>
      <c r="AF6" s="163"/>
      <c r="AG6" s="163"/>
      <c r="AH6" s="163"/>
      <c r="AI6" s="163"/>
      <c r="AJ6" s="164" t="s">
        <v>40</v>
      </c>
      <c r="AK6" s="164"/>
      <c r="AL6" s="164"/>
      <c r="AM6" s="164"/>
      <c r="AN6" s="165" t="s">
        <v>41</v>
      </c>
      <c r="AO6" s="165"/>
      <c r="AP6" s="165"/>
      <c r="AQ6" s="166" t="s">
        <v>42</v>
      </c>
      <c r="AR6" s="166"/>
      <c r="AS6" s="166"/>
      <c r="AT6" s="166"/>
      <c r="AU6" s="295" t="s">
        <v>43</v>
      </c>
      <c r="AV6" s="295"/>
      <c r="AW6" s="295"/>
      <c r="AX6" s="168" t="s">
        <v>44</v>
      </c>
      <c r="AY6" s="168"/>
      <c r="AZ6" s="168"/>
      <c r="BA6" s="168"/>
      <c r="BB6" s="169" t="s">
        <v>45</v>
      </c>
      <c r="BC6" s="169"/>
      <c r="BD6" s="169"/>
      <c r="BE6" s="169"/>
      <c r="BF6" s="170" t="s">
        <v>46</v>
      </c>
      <c r="BG6" s="170"/>
      <c r="BH6" s="170"/>
      <c r="BI6" s="170"/>
      <c r="BJ6" s="171" t="s">
        <v>47</v>
      </c>
      <c r="BK6" s="171"/>
      <c r="BQ6" s="155" t="s">
        <v>48</v>
      </c>
      <c r="BR6" s="155"/>
      <c r="BS6" s="155"/>
      <c r="BT6" s="155"/>
      <c r="BU6" s="172" t="s">
        <v>49</v>
      </c>
      <c r="BV6" s="172"/>
      <c r="BW6" s="172"/>
      <c r="BX6" s="172"/>
      <c r="BY6" s="173" t="s">
        <v>50</v>
      </c>
      <c r="BZ6" s="173"/>
      <c r="CA6" s="173"/>
      <c r="CF6" s="94">
        <f>AN39-INT(AN39)</f>
        <v>0.25</v>
      </c>
    </row>
    <row r="7" spans="2:84" ht="18.75" customHeight="1" x14ac:dyDescent="0.45">
      <c r="B7" s="159"/>
      <c r="C7" s="159"/>
      <c r="D7" s="160"/>
      <c r="E7" s="54"/>
      <c r="F7" s="55"/>
      <c r="G7" s="55"/>
      <c r="H7" s="55"/>
      <c r="I7" s="55"/>
      <c r="J7" s="55"/>
      <c r="K7" s="55"/>
      <c r="L7" s="55"/>
      <c r="M7" s="55"/>
      <c r="N7" s="55"/>
      <c r="O7" s="56"/>
      <c r="P7" s="162" t="s">
        <v>10</v>
      </c>
      <c r="Q7" s="162"/>
      <c r="R7" s="162"/>
      <c r="S7" s="162"/>
      <c r="T7" s="163" t="s">
        <v>11</v>
      </c>
      <c r="U7" s="163"/>
      <c r="V7" s="163"/>
      <c r="W7" s="163"/>
      <c r="X7" s="163"/>
      <c r="Y7" s="163"/>
      <c r="Z7" s="163"/>
      <c r="AA7" s="163"/>
      <c r="AB7" s="163" t="s">
        <v>51</v>
      </c>
      <c r="AC7" s="163"/>
      <c r="AD7" s="163"/>
      <c r="AE7" s="163"/>
      <c r="AF7" s="163" t="s">
        <v>52</v>
      </c>
      <c r="AG7" s="163"/>
      <c r="AH7" s="163"/>
      <c r="AI7" s="163"/>
      <c r="AJ7" s="164"/>
      <c r="AK7" s="164"/>
      <c r="AL7" s="164"/>
      <c r="AM7" s="164"/>
      <c r="AN7" s="165"/>
      <c r="AO7" s="165"/>
      <c r="AP7" s="165"/>
      <c r="AQ7" s="166"/>
      <c r="AR7" s="166"/>
      <c r="AS7" s="166"/>
      <c r="AT7" s="166"/>
      <c r="AU7" s="295"/>
      <c r="AV7" s="295"/>
      <c r="AW7" s="295"/>
      <c r="AX7" s="168"/>
      <c r="AY7" s="168"/>
      <c r="AZ7" s="168"/>
      <c r="BA7" s="168"/>
      <c r="BB7" s="169"/>
      <c r="BC7" s="169"/>
      <c r="BD7" s="169"/>
      <c r="BE7" s="169"/>
      <c r="BF7" s="170"/>
      <c r="BG7" s="170"/>
      <c r="BH7" s="170"/>
      <c r="BI7" s="170"/>
      <c r="BJ7" s="171"/>
      <c r="BK7" s="171"/>
      <c r="BQ7" s="155"/>
      <c r="BR7" s="155"/>
      <c r="BS7" s="155"/>
      <c r="BT7" s="155"/>
      <c r="BU7" s="172"/>
      <c r="BV7" s="172"/>
      <c r="BW7" s="172"/>
      <c r="BX7" s="172"/>
      <c r="BY7" s="173"/>
      <c r="BZ7" s="173"/>
      <c r="CA7" s="173"/>
    </row>
    <row r="8" spans="2:84" ht="18.75" customHeight="1" x14ac:dyDescent="0.45">
      <c r="B8" s="159"/>
      <c r="C8" s="159"/>
      <c r="D8" s="160"/>
      <c r="E8" s="174" t="s">
        <v>18</v>
      </c>
      <c r="F8" s="174"/>
      <c r="G8" s="174"/>
      <c r="H8" s="174"/>
      <c r="I8" s="174"/>
      <c r="J8" s="57" t="s">
        <v>19</v>
      </c>
      <c r="K8" s="175" t="s">
        <v>20</v>
      </c>
      <c r="L8" s="175"/>
      <c r="M8" s="175"/>
      <c r="N8" s="175"/>
      <c r="O8" s="175"/>
      <c r="P8" s="162"/>
      <c r="Q8" s="162"/>
      <c r="R8" s="162"/>
      <c r="S8" s="162"/>
      <c r="T8" s="163"/>
      <c r="U8" s="163"/>
      <c r="V8" s="163"/>
      <c r="W8" s="163"/>
      <c r="X8" s="163"/>
      <c r="Y8" s="163"/>
      <c r="Z8" s="163"/>
      <c r="AA8" s="163"/>
      <c r="AB8" s="163"/>
      <c r="AC8" s="163"/>
      <c r="AD8" s="163"/>
      <c r="AE8" s="163"/>
      <c r="AF8" s="163"/>
      <c r="AG8" s="163"/>
      <c r="AH8" s="163"/>
      <c r="AI8" s="163"/>
      <c r="AJ8" s="164"/>
      <c r="AK8" s="164"/>
      <c r="AL8" s="164"/>
      <c r="AM8" s="164"/>
      <c r="AN8" s="165"/>
      <c r="AO8" s="165"/>
      <c r="AP8" s="165"/>
      <c r="AQ8" s="166"/>
      <c r="AR8" s="166"/>
      <c r="AS8" s="166"/>
      <c r="AT8" s="166"/>
      <c r="AU8" s="295"/>
      <c r="AV8" s="295"/>
      <c r="AW8" s="295"/>
      <c r="AX8" s="168"/>
      <c r="AY8" s="168"/>
      <c r="AZ8" s="168"/>
      <c r="BA8" s="168"/>
      <c r="BB8" s="169"/>
      <c r="BC8" s="169"/>
      <c r="BD8" s="169"/>
      <c r="BE8" s="169"/>
      <c r="BF8" s="170"/>
      <c r="BG8" s="170"/>
      <c r="BH8" s="170"/>
      <c r="BI8" s="170"/>
      <c r="BJ8" s="171"/>
      <c r="BK8" s="171"/>
      <c r="BQ8" s="155"/>
      <c r="BR8" s="155"/>
      <c r="BS8" s="155"/>
      <c r="BT8" s="155"/>
      <c r="BU8" s="172"/>
      <c r="BV8" s="172"/>
      <c r="BW8" s="172"/>
      <c r="BX8" s="172"/>
      <c r="BY8" s="173"/>
      <c r="BZ8" s="173"/>
      <c r="CA8" s="173"/>
    </row>
    <row r="9" spans="2:84" ht="18" customHeight="1" x14ac:dyDescent="0.45">
      <c r="B9" s="180">
        <v>0</v>
      </c>
      <c r="C9" s="180"/>
      <c r="D9" s="58"/>
      <c r="E9" s="181">
        <v>10</v>
      </c>
      <c r="F9" s="181"/>
      <c r="G9" s="59" t="s">
        <v>23</v>
      </c>
      <c r="H9" s="182">
        <v>0</v>
      </c>
      <c r="I9" s="182"/>
      <c r="J9" s="60" t="s">
        <v>19</v>
      </c>
      <c r="K9" s="181">
        <v>15</v>
      </c>
      <c r="L9" s="181"/>
      <c r="M9" s="59" t="s">
        <v>23</v>
      </c>
      <c r="N9" s="182">
        <v>0</v>
      </c>
      <c r="O9" s="182"/>
      <c r="P9" s="183">
        <v>15000</v>
      </c>
      <c r="Q9" s="183"/>
      <c r="R9" s="183"/>
      <c r="S9" s="183"/>
      <c r="T9" s="183">
        <v>2000</v>
      </c>
      <c r="U9" s="183"/>
      <c r="V9" s="183"/>
      <c r="W9" s="183"/>
      <c r="X9" s="183">
        <v>5000</v>
      </c>
      <c r="Y9" s="183"/>
      <c r="Z9" s="183"/>
      <c r="AA9" s="183"/>
      <c r="AB9" s="183">
        <v>0</v>
      </c>
      <c r="AC9" s="183"/>
      <c r="AD9" s="183"/>
      <c r="AE9" s="183"/>
      <c r="AF9" s="183">
        <v>0</v>
      </c>
      <c r="AG9" s="183"/>
      <c r="AH9" s="183"/>
      <c r="AI9" s="183"/>
      <c r="AJ9" s="184">
        <f t="shared" ref="AJ9:AJ38" si="0">P9+T9+IF((AB9-X9)&gt;0,0,(AB9-X9))</f>
        <v>12000</v>
      </c>
      <c r="AK9" s="184"/>
      <c r="AL9" s="184"/>
      <c r="AM9" s="184"/>
      <c r="AN9" s="185">
        <f t="shared" ref="AN9:AN38" si="1">(TIME(AU9,BJ9,0)/"1:0:0")</f>
        <v>5.0000000000000009</v>
      </c>
      <c r="AO9" s="185"/>
      <c r="AP9" s="185"/>
      <c r="AQ9" s="324">
        <f t="shared" ref="AQ9:AQ38" si="2">IFERROR(AJ9/AN9,0)</f>
        <v>2399.9999999999995</v>
      </c>
      <c r="AR9" s="324"/>
      <c r="AS9" s="324"/>
      <c r="AT9" s="324"/>
      <c r="AU9" s="296">
        <f t="shared" ref="AU9:AU38" si="3">IF(K9-E9&gt;=0,K9-E9,24-E9+K9)-IF(N9-H9&lt;0,1,0)</f>
        <v>5</v>
      </c>
      <c r="AV9" s="296"/>
      <c r="AW9" s="296"/>
      <c r="AX9" s="188">
        <f>AQ9*AN9</f>
        <v>12000</v>
      </c>
      <c r="AY9" s="188"/>
      <c r="AZ9" s="188"/>
      <c r="BA9" s="188"/>
      <c r="BB9" s="186">
        <f>2500*AN9</f>
        <v>12500.000000000002</v>
      </c>
      <c r="BC9" s="186"/>
      <c r="BD9" s="186"/>
      <c r="BE9" s="186"/>
      <c r="BF9" s="156">
        <f t="shared" ref="BF9:BF38" si="4">MIN(AX9,BB9)</f>
        <v>12000</v>
      </c>
      <c r="BG9" s="156"/>
      <c r="BH9" s="156"/>
      <c r="BI9" s="156"/>
      <c r="BJ9" s="176">
        <f t="shared" ref="BJ9:BJ38" si="5">IF(N9-H9&lt;0,60+(N9-H9),N9-H9)</f>
        <v>0</v>
      </c>
      <c r="BK9" s="176"/>
      <c r="BQ9" s="177">
        <f>P9+T9</f>
        <v>17000</v>
      </c>
      <c r="BR9" s="177"/>
      <c r="BS9" s="177"/>
      <c r="BT9" s="177"/>
      <c r="BU9" s="178">
        <f t="shared" ref="BU9:BU38" si="6">IF(IFERROR(BQ9/AN9,0)&gt;2500,2500,IFERROR(BQ9/AN9,0))</f>
        <v>2500</v>
      </c>
      <c r="BV9" s="178"/>
      <c r="BW9" s="178"/>
      <c r="BX9" s="178"/>
      <c r="BY9" s="179">
        <f t="shared" ref="BY9:BY38" si="7">IFERROR(ROUNDUP(BF9/BU9,0),0)</f>
        <v>5</v>
      </c>
      <c r="BZ9" s="179"/>
      <c r="CA9" s="179"/>
    </row>
    <row r="10" spans="2:84" ht="18" customHeight="1" x14ac:dyDescent="0.45">
      <c r="B10" s="180">
        <v>0</v>
      </c>
      <c r="C10" s="180"/>
      <c r="D10" s="58"/>
      <c r="E10" s="181">
        <v>10</v>
      </c>
      <c r="F10" s="181"/>
      <c r="G10" s="59" t="s">
        <v>23</v>
      </c>
      <c r="H10" s="182">
        <v>0</v>
      </c>
      <c r="I10" s="182"/>
      <c r="J10" s="60" t="s">
        <v>19</v>
      </c>
      <c r="K10" s="181">
        <v>15</v>
      </c>
      <c r="L10" s="181"/>
      <c r="M10" s="59" t="s">
        <v>23</v>
      </c>
      <c r="N10" s="182">
        <v>30</v>
      </c>
      <c r="O10" s="182"/>
      <c r="P10" s="183">
        <v>16500</v>
      </c>
      <c r="Q10" s="183"/>
      <c r="R10" s="183"/>
      <c r="S10" s="183"/>
      <c r="T10" s="183"/>
      <c r="U10" s="183"/>
      <c r="V10" s="183"/>
      <c r="W10" s="183"/>
      <c r="X10" s="183"/>
      <c r="Y10" s="183"/>
      <c r="Z10" s="183"/>
      <c r="AA10" s="183"/>
      <c r="AB10" s="183">
        <v>0</v>
      </c>
      <c r="AC10" s="183"/>
      <c r="AD10" s="183"/>
      <c r="AE10" s="183"/>
      <c r="AF10" s="183">
        <v>0</v>
      </c>
      <c r="AG10" s="183"/>
      <c r="AH10" s="183"/>
      <c r="AI10" s="183"/>
      <c r="AJ10" s="184">
        <f t="shared" si="0"/>
        <v>16500</v>
      </c>
      <c r="AK10" s="184"/>
      <c r="AL10" s="184"/>
      <c r="AM10" s="184"/>
      <c r="AN10" s="185">
        <f t="shared" si="1"/>
        <v>5.5</v>
      </c>
      <c r="AO10" s="185"/>
      <c r="AP10" s="185"/>
      <c r="AQ10" s="186">
        <f t="shared" si="2"/>
        <v>3000</v>
      </c>
      <c r="AR10" s="186"/>
      <c r="AS10" s="186"/>
      <c r="AT10" s="186"/>
      <c r="AU10" s="296">
        <f t="shared" si="3"/>
        <v>5</v>
      </c>
      <c r="AV10" s="296"/>
      <c r="AW10" s="296"/>
      <c r="AX10" s="188">
        <f>AQ10*AN10</f>
        <v>16500</v>
      </c>
      <c r="AY10" s="188"/>
      <c r="AZ10" s="188"/>
      <c r="BA10" s="188"/>
      <c r="BB10" s="186">
        <f>2500*AN10</f>
        <v>13750</v>
      </c>
      <c r="BC10" s="186"/>
      <c r="BD10" s="186"/>
      <c r="BE10" s="186"/>
      <c r="BF10" s="156">
        <f t="shared" si="4"/>
        <v>13750</v>
      </c>
      <c r="BG10" s="156"/>
      <c r="BH10" s="156"/>
      <c r="BI10" s="156"/>
      <c r="BJ10" s="176">
        <f t="shared" si="5"/>
        <v>30</v>
      </c>
      <c r="BK10" s="176"/>
      <c r="BQ10" s="177">
        <f>P10+T10</f>
        <v>16500</v>
      </c>
      <c r="BR10" s="177"/>
      <c r="BS10" s="177"/>
      <c r="BT10" s="177"/>
      <c r="BU10" s="178">
        <f t="shared" si="6"/>
        <v>2500</v>
      </c>
      <c r="BV10" s="178"/>
      <c r="BW10" s="178"/>
      <c r="BX10" s="178"/>
      <c r="BY10" s="179">
        <f t="shared" si="7"/>
        <v>6</v>
      </c>
      <c r="BZ10" s="179"/>
      <c r="CA10" s="179"/>
    </row>
    <row r="11" spans="2:84" ht="18" customHeight="1" x14ac:dyDescent="0.45">
      <c r="B11" s="180">
        <v>0</v>
      </c>
      <c r="C11" s="180"/>
      <c r="D11" s="61"/>
      <c r="E11" s="181">
        <v>10</v>
      </c>
      <c r="F11" s="181"/>
      <c r="G11" s="62" t="s">
        <v>23</v>
      </c>
      <c r="H11" s="182">
        <v>0</v>
      </c>
      <c r="I11" s="182"/>
      <c r="J11" s="63" t="s">
        <v>19</v>
      </c>
      <c r="K11" s="181">
        <v>15</v>
      </c>
      <c r="L11" s="181"/>
      <c r="M11" s="62" t="s">
        <v>23</v>
      </c>
      <c r="N11" s="189">
        <v>45</v>
      </c>
      <c r="O11" s="189"/>
      <c r="P11" s="183">
        <v>17250</v>
      </c>
      <c r="Q11" s="183"/>
      <c r="R11" s="183"/>
      <c r="S11" s="183"/>
      <c r="T11" s="190"/>
      <c r="U11" s="190"/>
      <c r="V11" s="190"/>
      <c r="W11" s="190"/>
      <c r="X11" s="190"/>
      <c r="Y11" s="190"/>
      <c r="Z11" s="190"/>
      <c r="AA11" s="190"/>
      <c r="AB11" s="190">
        <v>0</v>
      </c>
      <c r="AC11" s="190"/>
      <c r="AD11" s="190"/>
      <c r="AE11" s="190"/>
      <c r="AF11" s="190">
        <v>0</v>
      </c>
      <c r="AG11" s="190"/>
      <c r="AH11" s="190"/>
      <c r="AI11" s="190"/>
      <c r="AJ11" s="184">
        <f t="shared" si="0"/>
        <v>17250</v>
      </c>
      <c r="AK11" s="184"/>
      <c r="AL11" s="184"/>
      <c r="AM11" s="184"/>
      <c r="AN11" s="185">
        <f t="shared" si="1"/>
        <v>5.7500000000000009</v>
      </c>
      <c r="AO11" s="185"/>
      <c r="AP11" s="185"/>
      <c r="AQ11" s="186">
        <f t="shared" si="2"/>
        <v>2999.9999999999995</v>
      </c>
      <c r="AR11" s="186"/>
      <c r="AS11" s="186"/>
      <c r="AT11" s="186"/>
      <c r="AU11" s="296">
        <f t="shared" si="3"/>
        <v>5</v>
      </c>
      <c r="AV11" s="296"/>
      <c r="AW11" s="296"/>
      <c r="AX11" s="188">
        <f>AQ11*AN11</f>
        <v>17250</v>
      </c>
      <c r="AY11" s="188"/>
      <c r="AZ11" s="188"/>
      <c r="BA11" s="188"/>
      <c r="BB11" s="186">
        <f>2500*AN11</f>
        <v>14375.000000000002</v>
      </c>
      <c r="BC11" s="186"/>
      <c r="BD11" s="186"/>
      <c r="BE11" s="186"/>
      <c r="BF11" s="156">
        <f t="shared" si="4"/>
        <v>14375.000000000002</v>
      </c>
      <c r="BG11" s="156"/>
      <c r="BH11" s="156"/>
      <c r="BI11" s="156"/>
      <c r="BJ11" s="176">
        <f t="shared" si="5"/>
        <v>45</v>
      </c>
      <c r="BK11" s="176"/>
      <c r="BQ11" s="177">
        <f>'A_日ごと計算、端数切捨て'!P11+T11</f>
        <v>17250</v>
      </c>
      <c r="BR11" s="177"/>
      <c r="BS11" s="177"/>
      <c r="BT11" s="177"/>
      <c r="BU11" s="178">
        <f t="shared" si="6"/>
        <v>2500</v>
      </c>
      <c r="BV11" s="178"/>
      <c r="BW11" s="178"/>
      <c r="BX11" s="178"/>
      <c r="BY11" s="179">
        <f t="shared" si="7"/>
        <v>6</v>
      </c>
      <c r="BZ11" s="179"/>
      <c r="CA11" s="179"/>
    </row>
    <row r="12" spans="2:84" ht="18" customHeight="1" x14ac:dyDescent="0.45">
      <c r="B12" s="180">
        <v>0</v>
      </c>
      <c r="C12" s="180"/>
      <c r="D12" s="61"/>
      <c r="E12" s="181"/>
      <c r="F12" s="181"/>
      <c r="G12" s="62" t="s">
        <v>23</v>
      </c>
      <c r="H12" s="189"/>
      <c r="I12" s="189"/>
      <c r="J12" s="63" t="s">
        <v>19</v>
      </c>
      <c r="K12" s="181"/>
      <c r="L12" s="181"/>
      <c r="M12" s="62" t="s">
        <v>23</v>
      </c>
      <c r="N12" s="189"/>
      <c r="O12" s="189"/>
      <c r="P12" s="183"/>
      <c r="Q12" s="183"/>
      <c r="R12" s="183"/>
      <c r="S12" s="183"/>
      <c r="T12" s="190"/>
      <c r="U12" s="190"/>
      <c r="V12" s="190"/>
      <c r="W12" s="190"/>
      <c r="X12" s="190"/>
      <c r="Y12" s="190"/>
      <c r="Z12" s="190"/>
      <c r="AA12" s="190"/>
      <c r="AB12" s="190">
        <v>0</v>
      </c>
      <c r="AC12" s="190"/>
      <c r="AD12" s="190"/>
      <c r="AE12" s="190"/>
      <c r="AF12" s="190">
        <v>0</v>
      </c>
      <c r="AG12" s="190"/>
      <c r="AH12" s="190"/>
      <c r="AI12" s="190"/>
      <c r="AJ12" s="184">
        <f t="shared" si="0"/>
        <v>0</v>
      </c>
      <c r="AK12" s="184"/>
      <c r="AL12" s="184"/>
      <c r="AM12" s="184"/>
      <c r="AN12" s="185">
        <f t="shared" si="1"/>
        <v>0</v>
      </c>
      <c r="AO12" s="185"/>
      <c r="AP12" s="185"/>
      <c r="AQ12" s="186">
        <f t="shared" si="2"/>
        <v>0</v>
      </c>
      <c r="AR12" s="186"/>
      <c r="AS12" s="186"/>
      <c r="AT12" s="186"/>
      <c r="AU12" s="296">
        <f t="shared" si="3"/>
        <v>0</v>
      </c>
      <c r="AV12" s="296"/>
      <c r="AW12" s="296"/>
      <c r="AX12" s="188">
        <f t="shared" ref="AX12:AX38" si="8">AQ12*AU12</f>
        <v>0</v>
      </c>
      <c r="AY12" s="188"/>
      <c r="AZ12" s="188"/>
      <c r="BA12" s="188"/>
      <c r="BB12" s="186">
        <f t="shared" ref="BB12:BB38" si="9">2500*(TIME(AU12,0,0)/"1:0:0")</f>
        <v>0</v>
      </c>
      <c r="BC12" s="186"/>
      <c r="BD12" s="186"/>
      <c r="BE12" s="186"/>
      <c r="BF12" s="156">
        <f t="shared" si="4"/>
        <v>0</v>
      </c>
      <c r="BG12" s="156"/>
      <c r="BH12" s="156"/>
      <c r="BI12" s="156"/>
      <c r="BJ12" s="176">
        <f t="shared" si="5"/>
        <v>0</v>
      </c>
      <c r="BK12" s="176"/>
      <c r="BQ12" s="177">
        <f t="shared" ref="BQ12:BQ38" si="10">P12+T12</f>
        <v>0</v>
      </c>
      <c r="BR12" s="177"/>
      <c r="BS12" s="177"/>
      <c r="BT12" s="177"/>
      <c r="BU12" s="178">
        <f t="shared" si="6"/>
        <v>0</v>
      </c>
      <c r="BV12" s="178"/>
      <c r="BW12" s="178"/>
      <c r="BX12" s="178"/>
      <c r="BY12" s="179">
        <f t="shared" si="7"/>
        <v>0</v>
      </c>
      <c r="BZ12" s="179"/>
      <c r="CA12" s="179"/>
    </row>
    <row r="13" spans="2:84" ht="18" customHeight="1" x14ac:dyDescent="0.45">
      <c r="B13" s="180">
        <v>0</v>
      </c>
      <c r="C13" s="180"/>
      <c r="D13" s="61"/>
      <c r="E13" s="181"/>
      <c r="F13" s="181"/>
      <c r="G13" s="62" t="s">
        <v>23</v>
      </c>
      <c r="H13" s="189"/>
      <c r="I13" s="189"/>
      <c r="J13" s="63" t="s">
        <v>19</v>
      </c>
      <c r="K13" s="181"/>
      <c r="L13" s="181"/>
      <c r="M13" s="62" t="s">
        <v>23</v>
      </c>
      <c r="N13" s="189"/>
      <c r="O13" s="189"/>
      <c r="P13" s="183"/>
      <c r="Q13" s="183"/>
      <c r="R13" s="183"/>
      <c r="S13" s="183"/>
      <c r="T13" s="190"/>
      <c r="U13" s="190"/>
      <c r="V13" s="190"/>
      <c r="W13" s="190"/>
      <c r="X13" s="190"/>
      <c r="Y13" s="190"/>
      <c r="Z13" s="190"/>
      <c r="AA13" s="190"/>
      <c r="AB13" s="190">
        <v>0</v>
      </c>
      <c r="AC13" s="190"/>
      <c r="AD13" s="190"/>
      <c r="AE13" s="190"/>
      <c r="AF13" s="190">
        <v>0</v>
      </c>
      <c r="AG13" s="190"/>
      <c r="AH13" s="190"/>
      <c r="AI13" s="190"/>
      <c r="AJ13" s="184">
        <f t="shared" si="0"/>
        <v>0</v>
      </c>
      <c r="AK13" s="184"/>
      <c r="AL13" s="184"/>
      <c r="AM13" s="184"/>
      <c r="AN13" s="185">
        <f t="shared" si="1"/>
        <v>0</v>
      </c>
      <c r="AO13" s="185"/>
      <c r="AP13" s="185"/>
      <c r="AQ13" s="186">
        <f t="shared" si="2"/>
        <v>0</v>
      </c>
      <c r="AR13" s="186"/>
      <c r="AS13" s="186"/>
      <c r="AT13" s="186"/>
      <c r="AU13" s="296">
        <f t="shared" si="3"/>
        <v>0</v>
      </c>
      <c r="AV13" s="296"/>
      <c r="AW13" s="296"/>
      <c r="AX13" s="188">
        <f t="shared" si="8"/>
        <v>0</v>
      </c>
      <c r="AY13" s="188"/>
      <c r="AZ13" s="188"/>
      <c r="BA13" s="188"/>
      <c r="BB13" s="186">
        <f t="shared" si="9"/>
        <v>0</v>
      </c>
      <c r="BC13" s="186"/>
      <c r="BD13" s="186"/>
      <c r="BE13" s="186"/>
      <c r="BF13" s="156">
        <f t="shared" si="4"/>
        <v>0</v>
      </c>
      <c r="BG13" s="156"/>
      <c r="BH13" s="156"/>
      <c r="BI13" s="156"/>
      <c r="BJ13" s="176">
        <f t="shared" si="5"/>
        <v>0</v>
      </c>
      <c r="BK13" s="176"/>
      <c r="BQ13" s="177">
        <f t="shared" si="10"/>
        <v>0</v>
      </c>
      <c r="BR13" s="177"/>
      <c r="BS13" s="177"/>
      <c r="BT13" s="177"/>
      <c r="BU13" s="178">
        <f t="shared" si="6"/>
        <v>0</v>
      </c>
      <c r="BV13" s="178"/>
      <c r="BW13" s="178"/>
      <c r="BX13" s="178"/>
      <c r="BY13" s="179">
        <f t="shared" si="7"/>
        <v>0</v>
      </c>
      <c r="BZ13" s="179"/>
      <c r="CA13" s="179"/>
    </row>
    <row r="14" spans="2:84" ht="18" customHeight="1" x14ac:dyDescent="0.45">
      <c r="B14" s="180" t="s">
        <v>53</v>
      </c>
      <c r="C14" s="180"/>
      <c r="D14" s="61"/>
      <c r="E14" s="181"/>
      <c r="F14" s="181"/>
      <c r="G14" s="62" t="s">
        <v>23</v>
      </c>
      <c r="H14" s="189"/>
      <c r="I14" s="189"/>
      <c r="J14" s="63" t="s">
        <v>19</v>
      </c>
      <c r="K14" s="181"/>
      <c r="L14" s="181"/>
      <c r="M14" s="62" t="s">
        <v>23</v>
      </c>
      <c r="N14" s="189"/>
      <c r="O14" s="189"/>
      <c r="P14" s="183"/>
      <c r="Q14" s="183"/>
      <c r="R14" s="183"/>
      <c r="S14" s="183"/>
      <c r="T14" s="190"/>
      <c r="U14" s="190"/>
      <c r="V14" s="190"/>
      <c r="W14" s="190"/>
      <c r="X14" s="190"/>
      <c r="Y14" s="190"/>
      <c r="Z14" s="190"/>
      <c r="AA14" s="190"/>
      <c r="AB14" s="190">
        <v>0</v>
      </c>
      <c r="AC14" s="190"/>
      <c r="AD14" s="190"/>
      <c r="AE14" s="190"/>
      <c r="AF14" s="190">
        <v>0</v>
      </c>
      <c r="AG14" s="190"/>
      <c r="AH14" s="190"/>
      <c r="AI14" s="190"/>
      <c r="AJ14" s="184">
        <f t="shared" si="0"/>
        <v>0</v>
      </c>
      <c r="AK14" s="184"/>
      <c r="AL14" s="184"/>
      <c r="AM14" s="184"/>
      <c r="AN14" s="185">
        <f t="shared" si="1"/>
        <v>0</v>
      </c>
      <c r="AO14" s="185"/>
      <c r="AP14" s="185"/>
      <c r="AQ14" s="186">
        <f t="shared" si="2"/>
        <v>0</v>
      </c>
      <c r="AR14" s="186"/>
      <c r="AS14" s="186"/>
      <c r="AT14" s="186"/>
      <c r="AU14" s="296">
        <f t="shared" si="3"/>
        <v>0</v>
      </c>
      <c r="AV14" s="296"/>
      <c r="AW14" s="296"/>
      <c r="AX14" s="188">
        <f t="shared" si="8"/>
        <v>0</v>
      </c>
      <c r="AY14" s="188"/>
      <c r="AZ14" s="188"/>
      <c r="BA14" s="188"/>
      <c r="BB14" s="186">
        <f t="shared" si="9"/>
        <v>0</v>
      </c>
      <c r="BC14" s="186"/>
      <c r="BD14" s="186"/>
      <c r="BE14" s="186"/>
      <c r="BF14" s="156">
        <f t="shared" si="4"/>
        <v>0</v>
      </c>
      <c r="BG14" s="156"/>
      <c r="BH14" s="156"/>
      <c r="BI14" s="156"/>
      <c r="BJ14" s="176">
        <f t="shared" si="5"/>
        <v>0</v>
      </c>
      <c r="BK14" s="176"/>
      <c r="BQ14" s="177">
        <f t="shared" si="10"/>
        <v>0</v>
      </c>
      <c r="BR14" s="177"/>
      <c r="BS14" s="177"/>
      <c r="BT14" s="177"/>
      <c r="BU14" s="178">
        <f t="shared" si="6"/>
        <v>0</v>
      </c>
      <c r="BV14" s="178"/>
      <c r="BW14" s="178"/>
      <c r="BX14" s="178"/>
      <c r="BY14" s="179">
        <f t="shared" si="7"/>
        <v>0</v>
      </c>
      <c r="BZ14" s="179"/>
      <c r="CA14" s="179"/>
    </row>
    <row r="15" spans="2:84" ht="18" customHeight="1" x14ac:dyDescent="0.45">
      <c r="B15" s="180" t="s">
        <v>53</v>
      </c>
      <c r="C15" s="180"/>
      <c r="D15" s="61"/>
      <c r="E15" s="181"/>
      <c r="F15" s="181"/>
      <c r="G15" s="62" t="s">
        <v>23</v>
      </c>
      <c r="H15" s="189"/>
      <c r="I15" s="189"/>
      <c r="J15" s="63" t="s">
        <v>19</v>
      </c>
      <c r="K15" s="181"/>
      <c r="L15" s="181"/>
      <c r="M15" s="62" t="s">
        <v>23</v>
      </c>
      <c r="N15" s="189"/>
      <c r="O15" s="189"/>
      <c r="P15" s="183"/>
      <c r="Q15" s="183"/>
      <c r="R15" s="183"/>
      <c r="S15" s="183"/>
      <c r="T15" s="190"/>
      <c r="U15" s="190"/>
      <c r="V15" s="190"/>
      <c r="W15" s="190"/>
      <c r="X15" s="190"/>
      <c r="Y15" s="190"/>
      <c r="Z15" s="190"/>
      <c r="AA15" s="190"/>
      <c r="AB15" s="190">
        <v>0</v>
      </c>
      <c r="AC15" s="190"/>
      <c r="AD15" s="190"/>
      <c r="AE15" s="190"/>
      <c r="AF15" s="190">
        <v>0</v>
      </c>
      <c r="AG15" s="190"/>
      <c r="AH15" s="190"/>
      <c r="AI15" s="190"/>
      <c r="AJ15" s="184">
        <f t="shared" si="0"/>
        <v>0</v>
      </c>
      <c r="AK15" s="184"/>
      <c r="AL15" s="184"/>
      <c r="AM15" s="184"/>
      <c r="AN15" s="185">
        <f t="shared" si="1"/>
        <v>0</v>
      </c>
      <c r="AO15" s="185"/>
      <c r="AP15" s="185"/>
      <c r="AQ15" s="186">
        <f t="shared" si="2"/>
        <v>0</v>
      </c>
      <c r="AR15" s="186"/>
      <c r="AS15" s="186"/>
      <c r="AT15" s="186"/>
      <c r="AU15" s="296">
        <f t="shared" si="3"/>
        <v>0</v>
      </c>
      <c r="AV15" s="296"/>
      <c r="AW15" s="296"/>
      <c r="AX15" s="188">
        <f t="shared" si="8"/>
        <v>0</v>
      </c>
      <c r="AY15" s="188"/>
      <c r="AZ15" s="188"/>
      <c r="BA15" s="188"/>
      <c r="BB15" s="186">
        <f t="shared" si="9"/>
        <v>0</v>
      </c>
      <c r="BC15" s="186"/>
      <c r="BD15" s="186"/>
      <c r="BE15" s="186"/>
      <c r="BF15" s="156">
        <f t="shared" si="4"/>
        <v>0</v>
      </c>
      <c r="BG15" s="156"/>
      <c r="BH15" s="156"/>
      <c r="BI15" s="156"/>
      <c r="BJ15" s="176">
        <f t="shared" si="5"/>
        <v>0</v>
      </c>
      <c r="BK15" s="176"/>
      <c r="BQ15" s="177">
        <f t="shared" si="10"/>
        <v>0</v>
      </c>
      <c r="BR15" s="177"/>
      <c r="BS15" s="177"/>
      <c r="BT15" s="177"/>
      <c r="BU15" s="178">
        <f t="shared" si="6"/>
        <v>0</v>
      </c>
      <c r="BV15" s="178"/>
      <c r="BW15" s="178"/>
      <c r="BX15" s="178"/>
      <c r="BY15" s="179">
        <f t="shared" si="7"/>
        <v>0</v>
      </c>
      <c r="BZ15" s="179"/>
      <c r="CA15" s="179"/>
    </row>
    <row r="16" spans="2:84" ht="18" hidden="1" customHeight="1" x14ac:dyDescent="0.45">
      <c r="B16" s="180">
        <v>0</v>
      </c>
      <c r="C16" s="180"/>
      <c r="D16" s="58"/>
      <c r="E16" s="181"/>
      <c r="F16" s="181"/>
      <c r="G16" s="59" t="s">
        <v>23</v>
      </c>
      <c r="H16" s="182"/>
      <c r="I16" s="182"/>
      <c r="J16" s="60" t="s">
        <v>19</v>
      </c>
      <c r="K16" s="181"/>
      <c r="L16" s="181"/>
      <c r="M16" s="59" t="s">
        <v>23</v>
      </c>
      <c r="N16" s="182"/>
      <c r="O16" s="182"/>
      <c r="P16" s="183"/>
      <c r="Q16" s="183"/>
      <c r="R16" s="183"/>
      <c r="S16" s="183"/>
      <c r="T16" s="183"/>
      <c r="U16" s="183"/>
      <c r="V16" s="183"/>
      <c r="W16" s="183"/>
      <c r="X16" s="183"/>
      <c r="Y16" s="183"/>
      <c r="Z16" s="183"/>
      <c r="AA16" s="183"/>
      <c r="AB16" s="183">
        <v>0</v>
      </c>
      <c r="AC16" s="183"/>
      <c r="AD16" s="183"/>
      <c r="AE16" s="183"/>
      <c r="AF16" s="183">
        <v>0</v>
      </c>
      <c r="AG16" s="183"/>
      <c r="AH16" s="183"/>
      <c r="AI16" s="183"/>
      <c r="AJ16" s="184">
        <f t="shared" si="0"/>
        <v>0</v>
      </c>
      <c r="AK16" s="184"/>
      <c r="AL16" s="184"/>
      <c r="AM16" s="184"/>
      <c r="AN16" s="185">
        <f t="shared" si="1"/>
        <v>0</v>
      </c>
      <c r="AO16" s="185"/>
      <c r="AP16" s="185"/>
      <c r="AQ16" s="186">
        <f t="shared" si="2"/>
        <v>0</v>
      </c>
      <c r="AR16" s="186"/>
      <c r="AS16" s="186"/>
      <c r="AT16" s="186"/>
      <c r="AU16" s="296">
        <f t="shared" si="3"/>
        <v>0</v>
      </c>
      <c r="AV16" s="296"/>
      <c r="AW16" s="296"/>
      <c r="AX16" s="188">
        <f t="shared" si="8"/>
        <v>0</v>
      </c>
      <c r="AY16" s="188"/>
      <c r="AZ16" s="188"/>
      <c r="BA16" s="188"/>
      <c r="BB16" s="186">
        <f t="shared" si="9"/>
        <v>0</v>
      </c>
      <c r="BC16" s="186"/>
      <c r="BD16" s="186"/>
      <c r="BE16" s="186"/>
      <c r="BF16" s="156">
        <f t="shared" si="4"/>
        <v>0</v>
      </c>
      <c r="BG16" s="156"/>
      <c r="BH16" s="156"/>
      <c r="BI16" s="156"/>
      <c r="BJ16" s="176">
        <f t="shared" si="5"/>
        <v>0</v>
      </c>
      <c r="BK16" s="176"/>
      <c r="BQ16" s="177">
        <f t="shared" si="10"/>
        <v>0</v>
      </c>
      <c r="BR16" s="177"/>
      <c r="BS16" s="177"/>
      <c r="BT16" s="177"/>
      <c r="BU16" s="178">
        <f t="shared" si="6"/>
        <v>0</v>
      </c>
      <c r="BV16" s="178"/>
      <c r="BW16" s="178"/>
      <c r="BX16" s="178"/>
      <c r="BY16" s="179">
        <f t="shared" si="7"/>
        <v>0</v>
      </c>
      <c r="BZ16" s="179"/>
      <c r="CA16" s="179"/>
    </row>
    <row r="17" spans="2:79" ht="18" hidden="1" customHeight="1" x14ac:dyDescent="0.45">
      <c r="B17" s="180">
        <v>0</v>
      </c>
      <c r="C17" s="180"/>
      <c r="D17" s="61"/>
      <c r="E17" s="181"/>
      <c r="F17" s="181"/>
      <c r="G17" s="62" t="s">
        <v>23</v>
      </c>
      <c r="H17" s="189"/>
      <c r="I17" s="189"/>
      <c r="J17" s="63" t="s">
        <v>19</v>
      </c>
      <c r="K17" s="181"/>
      <c r="L17" s="181"/>
      <c r="M17" s="62" t="s">
        <v>23</v>
      </c>
      <c r="N17" s="189"/>
      <c r="O17" s="189"/>
      <c r="P17" s="183"/>
      <c r="Q17" s="183"/>
      <c r="R17" s="183"/>
      <c r="S17" s="183"/>
      <c r="T17" s="190"/>
      <c r="U17" s="190"/>
      <c r="V17" s="190"/>
      <c r="W17" s="190"/>
      <c r="X17" s="190"/>
      <c r="Y17" s="190"/>
      <c r="Z17" s="190"/>
      <c r="AA17" s="190"/>
      <c r="AB17" s="190">
        <v>0</v>
      </c>
      <c r="AC17" s="190"/>
      <c r="AD17" s="190"/>
      <c r="AE17" s="190"/>
      <c r="AF17" s="190">
        <v>0</v>
      </c>
      <c r="AG17" s="190"/>
      <c r="AH17" s="190"/>
      <c r="AI17" s="190"/>
      <c r="AJ17" s="184">
        <f t="shared" si="0"/>
        <v>0</v>
      </c>
      <c r="AK17" s="184"/>
      <c r="AL17" s="184"/>
      <c r="AM17" s="184"/>
      <c r="AN17" s="185">
        <f t="shared" si="1"/>
        <v>0</v>
      </c>
      <c r="AO17" s="185"/>
      <c r="AP17" s="185"/>
      <c r="AQ17" s="186">
        <f t="shared" si="2"/>
        <v>0</v>
      </c>
      <c r="AR17" s="186"/>
      <c r="AS17" s="186"/>
      <c r="AT17" s="186"/>
      <c r="AU17" s="296">
        <f t="shared" si="3"/>
        <v>0</v>
      </c>
      <c r="AV17" s="296"/>
      <c r="AW17" s="296"/>
      <c r="AX17" s="188">
        <f t="shared" si="8"/>
        <v>0</v>
      </c>
      <c r="AY17" s="188"/>
      <c r="AZ17" s="188"/>
      <c r="BA17" s="188"/>
      <c r="BB17" s="186">
        <f t="shared" si="9"/>
        <v>0</v>
      </c>
      <c r="BC17" s="186"/>
      <c r="BD17" s="186"/>
      <c r="BE17" s="186"/>
      <c r="BF17" s="156">
        <f t="shared" si="4"/>
        <v>0</v>
      </c>
      <c r="BG17" s="156"/>
      <c r="BH17" s="156"/>
      <c r="BI17" s="156"/>
      <c r="BJ17" s="176">
        <f t="shared" si="5"/>
        <v>0</v>
      </c>
      <c r="BK17" s="176"/>
      <c r="BQ17" s="177">
        <f t="shared" si="10"/>
        <v>0</v>
      </c>
      <c r="BR17" s="177"/>
      <c r="BS17" s="177"/>
      <c r="BT17" s="177"/>
      <c r="BU17" s="178">
        <f t="shared" si="6"/>
        <v>0</v>
      </c>
      <c r="BV17" s="178"/>
      <c r="BW17" s="178"/>
      <c r="BX17" s="178"/>
      <c r="BY17" s="179">
        <f t="shared" si="7"/>
        <v>0</v>
      </c>
      <c r="BZ17" s="179"/>
      <c r="CA17" s="179"/>
    </row>
    <row r="18" spans="2:79" ht="18" hidden="1" customHeight="1" x14ac:dyDescent="0.45">
      <c r="B18" s="180">
        <v>0</v>
      </c>
      <c r="C18" s="180"/>
      <c r="D18" s="61"/>
      <c r="E18" s="181"/>
      <c r="F18" s="181"/>
      <c r="G18" s="62" t="s">
        <v>23</v>
      </c>
      <c r="H18" s="189"/>
      <c r="I18" s="189"/>
      <c r="J18" s="63" t="s">
        <v>19</v>
      </c>
      <c r="K18" s="181"/>
      <c r="L18" s="181"/>
      <c r="M18" s="62" t="s">
        <v>23</v>
      </c>
      <c r="N18" s="189"/>
      <c r="O18" s="189"/>
      <c r="P18" s="183"/>
      <c r="Q18" s="183"/>
      <c r="R18" s="183"/>
      <c r="S18" s="183"/>
      <c r="T18" s="190"/>
      <c r="U18" s="190"/>
      <c r="V18" s="190"/>
      <c r="W18" s="190"/>
      <c r="X18" s="190"/>
      <c r="Y18" s="190"/>
      <c r="Z18" s="190"/>
      <c r="AA18" s="190"/>
      <c r="AB18" s="190">
        <v>0</v>
      </c>
      <c r="AC18" s="190"/>
      <c r="AD18" s="190"/>
      <c r="AE18" s="190"/>
      <c r="AF18" s="190">
        <v>0</v>
      </c>
      <c r="AG18" s="190"/>
      <c r="AH18" s="190"/>
      <c r="AI18" s="190"/>
      <c r="AJ18" s="184">
        <f t="shared" si="0"/>
        <v>0</v>
      </c>
      <c r="AK18" s="184"/>
      <c r="AL18" s="184"/>
      <c r="AM18" s="184"/>
      <c r="AN18" s="185">
        <f t="shared" si="1"/>
        <v>0</v>
      </c>
      <c r="AO18" s="185"/>
      <c r="AP18" s="185"/>
      <c r="AQ18" s="186">
        <f t="shared" si="2"/>
        <v>0</v>
      </c>
      <c r="AR18" s="186"/>
      <c r="AS18" s="186"/>
      <c r="AT18" s="186"/>
      <c r="AU18" s="296">
        <f t="shared" si="3"/>
        <v>0</v>
      </c>
      <c r="AV18" s="296"/>
      <c r="AW18" s="296"/>
      <c r="AX18" s="188">
        <f t="shared" si="8"/>
        <v>0</v>
      </c>
      <c r="AY18" s="188"/>
      <c r="AZ18" s="188"/>
      <c r="BA18" s="188"/>
      <c r="BB18" s="186">
        <f t="shared" si="9"/>
        <v>0</v>
      </c>
      <c r="BC18" s="186"/>
      <c r="BD18" s="186"/>
      <c r="BE18" s="186"/>
      <c r="BF18" s="156">
        <f t="shared" si="4"/>
        <v>0</v>
      </c>
      <c r="BG18" s="156"/>
      <c r="BH18" s="156"/>
      <c r="BI18" s="156"/>
      <c r="BJ18" s="176">
        <f t="shared" si="5"/>
        <v>0</v>
      </c>
      <c r="BK18" s="176"/>
      <c r="BQ18" s="177">
        <f t="shared" si="10"/>
        <v>0</v>
      </c>
      <c r="BR18" s="177"/>
      <c r="BS18" s="177"/>
      <c r="BT18" s="177"/>
      <c r="BU18" s="178">
        <f t="shared" si="6"/>
        <v>0</v>
      </c>
      <c r="BV18" s="178"/>
      <c r="BW18" s="178"/>
      <c r="BX18" s="178"/>
      <c r="BY18" s="179">
        <f t="shared" si="7"/>
        <v>0</v>
      </c>
      <c r="BZ18" s="179"/>
      <c r="CA18" s="179"/>
    </row>
    <row r="19" spans="2:79" ht="18" hidden="1" customHeight="1" x14ac:dyDescent="0.45">
      <c r="B19" s="180">
        <v>0</v>
      </c>
      <c r="C19" s="180"/>
      <c r="D19" s="61"/>
      <c r="E19" s="181"/>
      <c r="F19" s="181"/>
      <c r="G19" s="62" t="s">
        <v>23</v>
      </c>
      <c r="H19" s="189"/>
      <c r="I19" s="189"/>
      <c r="J19" s="63" t="s">
        <v>19</v>
      </c>
      <c r="K19" s="181"/>
      <c r="L19" s="181"/>
      <c r="M19" s="62" t="s">
        <v>23</v>
      </c>
      <c r="N19" s="189"/>
      <c r="O19" s="189"/>
      <c r="P19" s="183"/>
      <c r="Q19" s="183"/>
      <c r="R19" s="183"/>
      <c r="S19" s="183"/>
      <c r="T19" s="190"/>
      <c r="U19" s="190"/>
      <c r="V19" s="190"/>
      <c r="W19" s="190"/>
      <c r="X19" s="190"/>
      <c r="Y19" s="190"/>
      <c r="Z19" s="190"/>
      <c r="AA19" s="190"/>
      <c r="AB19" s="190">
        <v>0</v>
      </c>
      <c r="AC19" s="190"/>
      <c r="AD19" s="190"/>
      <c r="AE19" s="190"/>
      <c r="AF19" s="190">
        <v>0</v>
      </c>
      <c r="AG19" s="190"/>
      <c r="AH19" s="190"/>
      <c r="AI19" s="190"/>
      <c r="AJ19" s="184">
        <f t="shared" si="0"/>
        <v>0</v>
      </c>
      <c r="AK19" s="184"/>
      <c r="AL19" s="184"/>
      <c r="AM19" s="184"/>
      <c r="AN19" s="185">
        <f t="shared" si="1"/>
        <v>0</v>
      </c>
      <c r="AO19" s="185"/>
      <c r="AP19" s="185"/>
      <c r="AQ19" s="186">
        <f t="shared" si="2"/>
        <v>0</v>
      </c>
      <c r="AR19" s="186"/>
      <c r="AS19" s="186"/>
      <c r="AT19" s="186"/>
      <c r="AU19" s="296">
        <f t="shared" si="3"/>
        <v>0</v>
      </c>
      <c r="AV19" s="296"/>
      <c r="AW19" s="296"/>
      <c r="AX19" s="188">
        <f t="shared" si="8"/>
        <v>0</v>
      </c>
      <c r="AY19" s="188"/>
      <c r="AZ19" s="188"/>
      <c r="BA19" s="188"/>
      <c r="BB19" s="186">
        <f t="shared" si="9"/>
        <v>0</v>
      </c>
      <c r="BC19" s="186"/>
      <c r="BD19" s="186"/>
      <c r="BE19" s="186"/>
      <c r="BF19" s="156">
        <f t="shared" si="4"/>
        <v>0</v>
      </c>
      <c r="BG19" s="156"/>
      <c r="BH19" s="156"/>
      <c r="BI19" s="156"/>
      <c r="BJ19" s="176">
        <f t="shared" si="5"/>
        <v>0</v>
      </c>
      <c r="BK19" s="176"/>
      <c r="BQ19" s="177">
        <f t="shared" si="10"/>
        <v>0</v>
      </c>
      <c r="BR19" s="177"/>
      <c r="BS19" s="177"/>
      <c r="BT19" s="177"/>
      <c r="BU19" s="178">
        <f t="shared" si="6"/>
        <v>0</v>
      </c>
      <c r="BV19" s="178"/>
      <c r="BW19" s="178"/>
      <c r="BX19" s="178"/>
      <c r="BY19" s="179">
        <f t="shared" si="7"/>
        <v>0</v>
      </c>
      <c r="BZ19" s="179"/>
      <c r="CA19" s="179"/>
    </row>
    <row r="20" spans="2:79" ht="18" hidden="1" customHeight="1" x14ac:dyDescent="0.45">
      <c r="B20" s="180">
        <v>0</v>
      </c>
      <c r="C20" s="180"/>
      <c r="D20" s="58"/>
      <c r="E20" s="181"/>
      <c r="F20" s="181"/>
      <c r="G20" s="59" t="s">
        <v>23</v>
      </c>
      <c r="H20" s="182"/>
      <c r="I20" s="182"/>
      <c r="J20" s="60" t="s">
        <v>19</v>
      </c>
      <c r="K20" s="181"/>
      <c r="L20" s="181"/>
      <c r="M20" s="59" t="s">
        <v>23</v>
      </c>
      <c r="N20" s="182"/>
      <c r="O20" s="182"/>
      <c r="P20" s="183"/>
      <c r="Q20" s="183"/>
      <c r="R20" s="183"/>
      <c r="S20" s="183"/>
      <c r="T20" s="183"/>
      <c r="U20" s="183"/>
      <c r="V20" s="183"/>
      <c r="W20" s="183"/>
      <c r="X20" s="183"/>
      <c r="Y20" s="183"/>
      <c r="Z20" s="183"/>
      <c r="AA20" s="183"/>
      <c r="AB20" s="183">
        <v>0</v>
      </c>
      <c r="AC20" s="183"/>
      <c r="AD20" s="183"/>
      <c r="AE20" s="183"/>
      <c r="AF20" s="183">
        <v>0</v>
      </c>
      <c r="AG20" s="183"/>
      <c r="AH20" s="183"/>
      <c r="AI20" s="183"/>
      <c r="AJ20" s="184">
        <f t="shared" si="0"/>
        <v>0</v>
      </c>
      <c r="AK20" s="184"/>
      <c r="AL20" s="184"/>
      <c r="AM20" s="184"/>
      <c r="AN20" s="185">
        <f t="shared" si="1"/>
        <v>0</v>
      </c>
      <c r="AO20" s="185"/>
      <c r="AP20" s="185"/>
      <c r="AQ20" s="186">
        <f t="shared" si="2"/>
        <v>0</v>
      </c>
      <c r="AR20" s="186"/>
      <c r="AS20" s="186"/>
      <c r="AT20" s="186"/>
      <c r="AU20" s="296">
        <f t="shared" si="3"/>
        <v>0</v>
      </c>
      <c r="AV20" s="296"/>
      <c r="AW20" s="296"/>
      <c r="AX20" s="188">
        <f t="shared" si="8"/>
        <v>0</v>
      </c>
      <c r="AY20" s="188"/>
      <c r="AZ20" s="188"/>
      <c r="BA20" s="188"/>
      <c r="BB20" s="186">
        <f t="shared" si="9"/>
        <v>0</v>
      </c>
      <c r="BC20" s="186"/>
      <c r="BD20" s="186"/>
      <c r="BE20" s="186"/>
      <c r="BF20" s="156">
        <f t="shared" si="4"/>
        <v>0</v>
      </c>
      <c r="BG20" s="156"/>
      <c r="BH20" s="156"/>
      <c r="BI20" s="156"/>
      <c r="BJ20" s="176">
        <f t="shared" si="5"/>
        <v>0</v>
      </c>
      <c r="BK20" s="176"/>
      <c r="BQ20" s="177">
        <f t="shared" si="10"/>
        <v>0</v>
      </c>
      <c r="BR20" s="177"/>
      <c r="BS20" s="177"/>
      <c r="BT20" s="177"/>
      <c r="BU20" s="178">
        <f t="shared" si="6"/>
        <v>0</v>
      </c>
      <c r="BV20" s="178"/>
      <c r="BW20" s="178"/>
      <c r="BX20" s="178"/>
      <c r="BY20" s="179">
        <f t="shared" si="7"/>
        <v>0</v>
      </c>
      <c r="BZ20" s="179"/>
      <c r="CA20" s="179"/>
    </row>
    <row r="21" spans="2:79" ht="18" hidden="1" customHeight="1" x14ac:dyDescent="0.45">
      <c r="B21" s="180">
        <v>0</v>
      </c>
      <c r="C21" s="180"/>
      <c r="D21" s="61"/>
      <c r="E21" s="181"/>
      <c r="F21" s="181"/>
      <c r="G21" s="62" t="s">
        <v>23</v>
      </c>
      <c r="H21" s="189"/>
      <c r="I21" s="189"/>
      <c r="J21" s="63" t="s">
        <v>19</v>
      </c>
      <c r="K21" s="181"/>
      <c r="L21" s="181"/>
      <c r="M21" s="62" t="s">
        <v>23</v>
      </c>
      <c r="N21" s="189"/>
      <c r="O21" s="189"/>
      <c r="P21" s="183"/>
      <c r="Q21" s="183"/>
      <c r="R21" s="183"/>
      <c r="S21" s="183"/>
      <c r="T21" s="190"/>
      <c r="U21" s="190"/>
      <c r="V21" s="190"/>
      <c r="W21" s="190"/>
      <c r="X21" s="190"/>
      <c r="Y21" s="190"/>
      <c r="Z21" s="190"/>
      <c r="AA21" s="190"/>
      <c r="AB21" s="190">
        <v>0</v>
      </c>
      <c r="AC21" s="190"/>
      <c r="AD21" s="190"/>
      <c r="AE21" s="190"/>
      <c r="AF21" s="190">
        <v>0</v>
      </c>
      <c r="AG21" s="190"/>
      <c r="AH21" s="190"/>
      <c r="AI21" s="190"/>
      <c r="AJ21" s="184">
        <f t="shared" si="0"/>
        <v>0</v>
      </c>
      <c r="AK21" s="184"/>
      <c r="AL21" s="184"/>
      <c r="AM21" s="184"/>
      <c r="AN21" s="185">
        <f t="shared" si="1"/>
        <v>0</v>
      </c>
      <c r="AO21" s="185"/>
      <c r="AP21" s="185"/>
      <c r="AQ21" s="186">
        <f t="shared" si="2"/>
        <v>0</v>
      </c>
      <c r="AR21" s="186"/>
      <c r="AS21" s="186"/>
      <c r="AT21" s="186"/>
      <c r="AU21" s="296">
        <f t="shared" si="3"/>
        <v>0</v>
      </c>
      <c r="AV21" s="296"/>
      <c r="AW21" s="296"/>
      <c r="AX21" s="188">
        <f t="shared" si="8"/>
        <v>0</v>
      </c>
      <c r="AY21" s="188"/>
      <c r="AZ21" s="188"/>
      <c r="BA21" s="188"/>
      <c r="BB21" s="186">
        <f t="shared" si="9"/>
        <v>0</v>
      </c>
      <c r="BC21" s="186"/>
      <c r="BD21" s="186"/>
      <c r="BE21" s="186"/>
      <c r="BF21" s="156">
        <f t="shared" si="4"/>
        <v>0</v>
      </c>
      <c r="BG21" s="156"/>
      <c r="BH21" s="156"/>
      <c r="BI21" s="156"/>
      <c r="BJ21" s="176">
        <f t="shared" si="5"/>
        <v>0</v>
      </c>
      <c r="BK21" s="176"/>
      <c r="BQ21" s="177">
        <f t="shared" si="10"/>
        <v>0</v>
      </c>
      <c r="BR21" s="177"/>
      <c r="BS21" s="177"/>
      <c r="BT21" s="177"/>
      <c r="BU21" s="178">
        <f t="shared" si="6"/>
        <v>0</v>
      </c>
      <c r="BV21" s="178"/>
      <c r="BW21" s="178"/>
      <c r="BX21" s="178"/>
      <c r="BY21" s="179">
        <f t="shared" si="7"/>
        <v>0</v>
      </c>
      <c r="BZ21" s="179"/>
      <c r="CA21" s="179"/>
    </row>
    <row r="22" spans="2:79" ht="18" hidden="1" customHeight="1" x14ac:dyDescent="0.45">
      <c r="B22" s="180">
        <v>0</v>
      </c>
      <c r="C22" s="180"/>
      <c r="D22" s="61"/>
      <c r="E22" s="181"/>
      <c r="F22" s="181"/>
      <c r="G22" s="62" t="s">
        <v>23</v>
      </c>
      <c r="H22" s="189"/>
      <c r="I22" s="189"/>
      <c r="J22" s="63" t="s">
        <v>19</v>
      </c>
      <c r="K22" s="181"/>
      <c r="L22" s="181"/>
      <c r="M22" s="62" t="s">
        <v>23</v>
      </c>
      <c r="N22" s="189"/>
      <c r="O22" s="189"/>
      <c r="P22" s="183"/>
      <c r="Q22" s="183"/>
      <c r="R22" s="183"/>
      <c r="S22" s="183"/>
      <c r="T22" s="190"/>
      <c r="U22" s="190"/>
      <c r="V22" s="190"/>
      <c r="W22" s="190"/>
      <c r="X22" s="190"/>
      <c r="Y22" s="190"/>
      <c r="Z22" s="190"/>
      <c r="AA22" s="190"/>
      <c r="AB22" s="190">
        <v>0</v>
      </c>
      <c r="AC22" s="190"/>
      <c r="AD22" s="190"/>
      <c r="AE22" s="190"/>
      <c r="AF22" s="190">
        <v>0</v>
      </c>
      <c r="AG22" s="190"/>
      <c r="AH22" s="190"/>
      <c r="AI22" s="190"/>
      <c r="AJ22" s="184">
        <f t="shared" si="0"/>
        <v>0</v>
      </c>
      <c r="AK22" s="184"/>
      <c r="AL22" s="184"/>
      <c r="AM22" s="184"/>
      <c r="AN22" s="185">
        <f t="shared" si="1"/>
        <v>0</v>
      </c>
      <c r="AO22" s="185"/>
      <c r="AP22" s="185"/>
      <c r="AQ22" s="186">
        <f t="shared" si="2"/>
        <v>0</v>
      </c>
      <c r="AR22" s="186"/>
      <c r="AS22" s="186"/>
      <c r="AT22" s="186"/>
      <c r="AU22" s="296">
        <f t="shared" si="3"/>
        <v>0</v>
      </c>
      <c r="AV22" s="296"/>
      <c r="AW22" s="296"/>
      <c r="AX22" s="188">
        <f t="shared" si="8"/>
        <v>0</v>
      </c>
      <c r="AY22" s="188"/>
      <c r="AZ22" s="188"/>
      <c r="BA22" s="188"/>
      <c r="BB22" s="186">
        <f t="shared" si="9"/>
        <v>0</v>
      </c>
      <c r="BC22" s="186"/>
      <c r="BD22" s="186"/>
      <c r="BE22" s="186"/>
      <c r="BF22" s="156">
        <f t="shared" si="4"/>
        <v>0</v>
      </c>
      <c r="BG22" s="156"/>
      <c r="BH22" s="156"/>
      <c r="BI22" s="156"/>
      <c r="BJ22" s="176">
        <f t="shared" si="5"/>
        <v>0</v>
      </c>
      <c r="BK22" s="176"/>
      <c r="BQ22" s="177">
        <f t="shared" si="10"/>
        <v>0</v>
      </c>
      <c r="BR22" s="177"/>
      <c r="BS22" s="177"/>
      <c r="BT22" s="177"/>
      <c r="BU22" s="178">
        <f t="shared" si="6"/>
        <v>0</v>
      </c>
      <c r="BV22" s="178"/>
      <c r="BW22" s="178"/>
      <c r="BX22" s="178"/>
      <c r="BY22" s="179">
        <f t="shared" si="7"/>
        <v>0</v>
      </c>
      <c r="BZ22" s="179"/>
      <c r="CA22" s="179"/>
    </row>
    <row r="23" spans="2:79" ht="18" hidden="1" customHeight="1" x14ac:dyDescent="0.45">
      <c r="B23" s="180">
        <v>0</v>
      </c>
      <c r="C23" s="180"/>
      <c r="D23" s="61"/>
      <c r="E23" s="181"/>
      <c r="F23" s="181"/>
      <c r="G23" s="62" t="s">
        <v>23</v>
      </c>
      <c r="H23" s="189"/>
      <c r="I23" s="189"/>
      <c r="J23" s="63" t="s">
        <v>19</v>
      </c>
      <c r="K23" s="181"/>
      <c r="L23" s="181"/>
      <c r="M23" s="62" t="s">
        <v>23</v>
      </c>
      <c r="N23" s="189"/>
      <c r="O23" s="189"/>
      <c r="P23" s="183"/>
      <c r="Q23" s="183"/>
      <c r="R23" s="183"/>
      <c r="S23" s="183"/>
      <c r="T23" s="190"/>
      <c r="U23" s="190"/>
      <c r="V23" s="190"/>
      <c r="W23" s="190"/>
      <c r="X23" s="190"/>
      <c r="Y23" s="190"/>
      <c r="Z23" s="190"/>
      <c r="AA23" s="190"/>
      <c r="AB23" s="190">
        <v>0</v>
      </c>
      <c r="AC23" s="190"/>
      <c r="AD23" s="190"/>
      <c r="AE23" s="190"/>
      <c r="AF23" s="190">
        <v>0</v>
      </c>
      <c r="AG23" s="190"/>
      <c r="AH23" s="190"/>
      <c r="AI23" s="190"/>
      <c r="AJ23" s="184">
        <f t="shared" si="0"/>
        <v>0</v>
      </c>
      <c r="AK23" s="184"/>
      <c r="AL23" s="184"/>
      <c r="AM23" s="184"/>
      <c r="AN23" s="185">
        <f t="shared" si="1"/>
        <v>0</v>
      </c>
      <c r="AO23" s="185"/>
      <c r="AP23" s="185"/>
      <c r="AQ23" s="186">
        <f t="shared" si="2"/>
        <v>0</v>
      </c>
      <c r="AR23" s="186"/>
      <c r="AS23" s="186"/>
      <c r="AT23" s="186"/>
      <c r="AU23" s="296">
        <f t="shared" si="3"/>
        <v>0</v>
      </c>
      <c r="AV23" s="296"/>
      <c r="AW23" s="296"/>
      <c r="AX23" s="188">
        <f t="shared" si="8"/>
        <v>0</v>
      </c>
      <c r="AY23" s="188"/>
      <c r="AZ23" s="188"/>
      <c r="BA23" s="188"/>
      <c r="BB23" s="186">
        <f t="shared" si="9"/>
        <v>0</v>
      </c>
      <c r="BC23" s="186"/>
      <c r="BD23" s="186"/>
      <c r="BE23" s="186"/>
      <c r="BF23" s="156">
        <f t="shared" si="4"/>
        <v>0</v>
      </c>
      <c r="BG23" s="156"/>
      <c r="BH23" s="156"/>
      <c r="BI23" s="156"/>
      <c r="BJ23" s="176">
        <f t="shared" si="5"/>
        <v>0</v>
      </c>
      <c r="BK23" s="176"/>
      <c r="BQ23" s="177">
        <f t="shared" si="10"/>
        <v>0</v>
      </c>
      <c r="BR23" s="177"/>
      <c r="BS23" s="177"/>
      <c r="BT23" s="177"/>
      <c r="BU23" s="178">
        <f t="shared" si="6"/>
        <v>0</v>
      </c>
      <c r="BV23" s="178"/>
      <c r="BW23" s="178"/>
      <c r="BX23" s="178"/>
      <c r="BY23" s="179">
        <f t="shared" si="7"/>
        <v>0</v>
      </c>
      <c r="BZ23" s="179"/>
      <c r="CA23" s="179"/>
    </row>
    <row r="24" spans="2:79" ht="18" hidden="1" customHeight="1" x14ac:dyDescent="0.45">
      <c r="B24" s="180" t="s">
        <v>53</v>
      </c>
      <c r="C24" s="180"/>
      <c r="D24" s="61"/>
      <c r="E24" s="181"/>
      <c r="F24" s="181"/>
      <c r="G24" s="62" t="s">
        <v>23</v>
      </c>
      <c r="H24" s="189"/>
      <c r="I24" s="189"/>
      <c r="J24" s="63" t="s">
        <v>19</v>
      </c>
      <c r="K24" s="181"/>
      <c r="L24" s="181"/>
      <c r="M24" s="62" t="s">
        <v>23</v>
      </c>
      <c r="N24" s="189"/>
      <c r="O24" s="189"/>
      <c r="P24" s="183"/>
      <c r="Q24" s="183"/>
      <c r="R24" s="183"/>
      <c r="S24" s="183"/>
      <c r="T24" s="190"/>
      <c r="U24" s="190"/>
      <c r="V24" s="190"/>
      <c r="W24" s="190"/>
      <c r="X24" s="190"/>
      <c r="Y24" s="190"/>
      <c r="Z24" s="190"/>
      <c r="AA24" s="190"/>
      <c r="AB24" s="190">
        <v>0</v>
      </c>
      <c r="AC24" s="190"/>
      <c r="AD24" s="190"/>
      <c r="AE24" s="190"/>
      <c r="AF24" s="190">
        <v>0</v>
      </c>
      <c r="AG24" s="190"/>
      <c r="AH24" s="190"/>
      <c r="AI24" s="190"/>
      <c r="AJ24" s="184">
        <f t="shared" si="0"/>
        <v>0</v>
      </c>
      <c r="AK24" s="184"/>
      <c r="AL24" s="184"/>
      <c r="AM24" s="184"/>
      <c r="AN24" s="185">
        <f t="shared" si="1"/>
        <v>0</v>
      </c>
      <c r="AO24" s="185"/>
      <c r="AP24" s="185"/>
      <c r="AQ24" s="186">
        <f t="shared" si="2"/>
        <v>0</v>
      </c>
      <c r="AR24" s="186"/>
      <c r="AS24" s="186"/>
      <c r="AT24" s="186"/>
      <c r="AU24" s="296">
        <f t="shared" si="3"/>
        <v>0</v>
      </c>
      <c r="AV24" s="296"/>
      <c r="AW24" s="296"/>
      <c r="AX24" s="188">
        <f t="shared" si="8"/>
        <v>0</v>
      </c>
      <c r="AY24" s="188"/>
      <c r="AZ24" s="188"/>
      <c r="BA24" s="188"/>
      <c r="BB24" s="186">
        <f t="shared" si="9"/>
        <v>0</v>
      </c>
      <c r="BC24" s="186"/>
      <c r="BD24" s="186"/>
      <c r="BE24" s="186"/>
      <c r="BF24" s="156">
        <f t="shared" si="4"/>
        <v>0</v>
      </c>
      <c r="BG24" s="156"/>
      <c r="BH24" s="156"/>
      <c r="BI24" s="156"/>
      <c r="BJ24" s="176">
        <f t="shared" si="5"/>
        <v>0</v>
      </c>
      <c r="BK24" s="176"/>
      <c r="BQ24" s="177">
        <f t="shared" si="10"/>
        <v>0</v>
      </c>
      <c r="BR24" s="177"/>
      <c r="BS24" s="177"/>
      <c r="BT24" s="177"/>
      <c r="BU24" s="178">
        <f t="shared" si="6"/>
        <v>0</v>
      </c>
      <c r="BV24" s="178"/>
      <c r="BW24" s="178"/>
      <c r="BX24" s="178"/>
      <c r="BY24" s="179">
        <f t="shared" si="7"/>
        <v>0</v>
      </c>
      <c r="BZ24" s="179"/>
      <c r="CA24" s="179"/>
    </row>
    <row r="25" spans="2:79" ht="18" hidden="1" customHeight="1" x14ac:dyDescent="0.45">
      <c r="B25" s="180" t="s">
        <v>53</v>
      </c>
      <c r="C25" s="180"/>
      <c r="D25" s="61"/>
      <c r="E25" s="181"/>
      <c r="F25" s="181"/>
      <c r="G25" s="62" t="s">
        <v>23</v>
      </c>
      <c r="H25" s="189"/>
      <c r="I25" s="189"/>
      <c r="J25" s="63" t="s">
        <v>19</v>
      </c>
      <c r="K25" s="181"/>
      <c r="L25" s="181"/>
      <c r="M25" s="62" t="s">
        <v>23</v>
      </c>
      <c r="N25" s="189"/>
      <c r="O25" s="189"/>
      <c r="P25" s="183"/>
      <c r="Q25" s="183"/>
      <c r="R25" s="183"/>
      <c r="S25" s="183"/>
      <c r="T25" s="190"/>
      <c r="U25" s="190"/>
      <c r="V25" s="190"/>
      <c r="W25" s="190"/>
      <c r="X25" s="190"/>
      <c r="Y25" s="190"/>
      <c r="Z25" s="190"/>
      <c r="AA25" s="190"/>
      <c r="AB25" s="190">
        <v>0</v>
      </c>
      <c r="AC25" s="190"/>
      <c r="AD25" s="190"/>
      <c r="AE25" s="190"/>
      <c r="AF25" s="190">
        <v>0</v>
      </c>
      <c r="AG25" s="190"/>
      <c r="AH25" s="190"/>
      <c r="AI25" s="190"/>
      <c r="AJ25" s="184">
        <f t="shared" si="0"/>
        <v>0</v>
      </c>
      <c r="AK25" s="184"/>
      <c r="AL25" s="184"/>
      <c r="AM25" s="184"/>
      <c r="AN25" s="185">
        <f t="shared" si="1"/>
        <v>0</v>
      </c>
      <c r="AO25" s="185"/>
      <c r="AP25" s="185"/>
      <c r="AQ25" s="186">
        <f t="shared" si="2"/>
        <v>0</v>
      </c>
      <c r="AR25" s="186"/>
      <c r="AS25" s="186"/>
      <c r="AT25" s="186"/>
      <c r="AU25" s="296">
        <f t="shared" si="3"/>
        <v>0</v>
      </c>
      <c r="AV25" s="296"/>
      <c r="AW25" s="296"/>
      <c r="AX25" s="188">
        <f t="shared" si="8"/>
        <v>0</v>
      </c>
      <c r="AY25" s="188"/>
      <c r="AZ25" s="188"/>
      <c r="BA25" s="188"/>
      <c r="BB25" s="186">
        <f t="shared" si="9"/>
        <v>0</v>
      </c>
      <c r="BC25" s="186"/>
      <c r="BD25" s="186"/>
      <c r="BE25" s="186"/>
      <c r="BF25" s="156">
        <f t="shared" si="4"/>
        <v>0</v>
      </c>
      <c r="BG25" s="156"/>
      <c r="BH25" s="156"/>
      <c r="BI25" s="156"/>
      <c r="BJ25" s="176">
        <f t="shared" si="5"/>
        <v>0</v>
      </c>
      <c r="BK25" s="176"/>
      <c r="BQ25" s="177">
        <f t="shared" si="10"/>
        <v>0</v>
      </c>
      <c r="BR25" s="177"/>
      <c r="BS25" s="177"/>
      <c r="BT25" s="177"/>
      <c r="BU25" s="178">
        <f t="shared" si="6"/>
        <v>0</v>
      </c>
      <c r="BV25" s="178"/>
      <c r="BW25" s="178"/>
      <c r="BX25" s="178"/>
      <c r="BY25" s="179">
        <f t="shared" si="7"/>
        <v>0</v>
      </c>
      <c r="BZ25" s="179"/>
      <c r="CA25" s="179"/>
    </row>
    <row r="26" spans="2:79" ht="18" hidden="1" customHeight="1" x14ac:dyDescent="0.45">
      <c r="B26" s="180">
        <v>0</v>
      </c>
      <c r="C26" s="180"/>
      <c r="D26" s="58"/>
      <c r="E26" s="181"/>
      <c r="F26" s="181"/>
      <c r="G26" s="59" t="s">
        <v>23</v>
      </c>
      <c r="H26" s="182"/>
      <c r="I26" s="182"/>
      <c r="J26" s="60" t="s">
        <v>19</v>
      </c>
      <c r="K26" s="181"/>
      <c r="L26" s="181"/>
      <c r="M26" s="59" t="s">
        <v>23</v>
      </c>
      <c r="N26" s="182"/>
      <c r="O26" s="182"/>
      <c r="P26" s="183"/>
      <c r="Q26" s="183"/>
      <c r="R26" s="183"/>
      <c r="S26" s="183"/>
      <c r="T26" s="183"/>
      <c r="U26" s="183"/>
      <c r="V26" s="183"/>
      <c r="W26" s="183"/>
      <c r="X26" s="183"/>
      <c r="Y26" s="183"/>
      <c r="Z26" s="183"/>
      <c r="AA26" s="183"/>
      <c r="AB26" s="183">
        <v>0</v>
      </c>
      <c r="AC26" s="183"/>
      <c r="AD26" s="183"/>
      <c r="AE26" s="183"/>
      <c r="AF26" s="183">
        <v>0</v>
      </c>
      <c r="AG26" s="183"/>
      <c r="AH26" s="183"/>
      <c r="AI26" s="183"/>
      <c r="AJ26" s="184">
        <f t="shared" si="0"/>
        <v>0</v>
      </c>
      <c r="AK26" s="184"/>
      <c r="AL26" s="184"/>
      <c r="AM26" s="184"/>
      <c r="AN26" s="185">
        <f t="shared" si="1"/>
        <v>0</v>
      </c>
      <c r="AO26" s="185"/>
      <c r="AP26" s="185"/>
      <c r="AQ26" s="186">
        <f t="shared" si="2"/>
        <v>0</v>
      </c>
      <c r="AR26" s="186"/>
      <c r="AS26" s="186"/>
      <c r="AT26" s="186"/>
      <c r="AU26" s="296">
        <f t="shared" si="3"/>
        <v>0</v>
      </c>
      <c r="AV26" s="296"/>
      <c r="AW26" s="296"/>
      <c r="AX26" s="188">
        <f t="shared" si="8"/>
        <v>0</v>
      </c>
      <c r="AY26" s="188"/>
      <c r="AZ26" s="188"/>
      <c r="BA26" s="188"/>
      <c r="BB26" s="186">
        <f t="shared" si="9"/>
        <v>0</v>
      </c>
      <c r="BC26" s="186"/>
      <c r="BD26" s="186"/>
      <c r="BE26" s="186"/>
      <c r="BF26" s="156">
        <f t="shared" si="4"/>
        <v>0</v>
      </c>
      <c r="BG26" s="156"/>
      <c r="BH26" s="156"/>
      <c r="BI26" s="156"/>
      <c r="BJ26" s="176">
        <f t="shared" si="5"/>
        <v>0</v>
      </c>
      <c r="BK26" s="176"/>
      <c r="BQ26" s="177">
        <f t="shared" si="10"/>
        <v>0</v>
      </c>
      <c r="BR26" s="177"/>
      <c r="BS26" s="177"/>
      <c r="BT26" s="177"/>
      <c r="BU26" s="178">
        <f t="shared" si="6"/>
        <v>0</v>
      </c>
      <c r="BV26" s="178"/>
      <c r="BW26" s="178"/>
      <c r="BX26" s="178"/>
      <c r="BY26" s="179">
        <f t="shared" si="7"/>
        <v>0</v>
      </c>
      <c r="BZ26" s="179"/>
      <c r="CA26" s="179"/>
    </row>
    <row r="27" spans="2:79" ht="18" hidden="1" customHeight="1" x14ac:dyDescent="0.45">
      <c r="B27" s="180">
        <v>0</v>
      </c>
      <c r="C27" s="180"/>
      <c r="D27" s="61"/>
      <c r="E27" s="181"/>
      <c r="F27" s="181"/>
      <c r="G27" s="62" t="s">
        <v>23</v>
      </c>
      <c r="H27" s="189"/>
      <c r="I27" s="189"/>
      <c r="J27" s="63" t="s">
        <v>19</v>
      </c>
      <c r="K27" s="181"/>
      <c r="L27" s="181"/>
      <c r="M27" s="62" t="s">
        <v>23</v>
      </c>
      <c r="N27" s="189"/>
      <c r="O27" s="189"/>
      <c r="P27" s="183"/>
      <c r="Q27" s="183"/>
      <c r="R27" s="183"/>
      <c r="S27" s="183"/>
      <c r="T27" s="190"/>
      <c r="U27" s="190"/>
      <c r="V27" s="190"/>
      <c r="W27" s="190"/>
      <c r="X27" s="190"/>
      <c r="Y27" s="190"/>
      <c r="Z27" s="190"/>
      <c r="AA27" s="190"/>
      <c r="AB27" s="190">
        <v>0</v>
      </c>
      <c r="AC27" s="190"/>
      <c r="AD27" s="190"/>
      <c r="AE27" s="190"/>
      <c r="AF27" s="190">
        <v>0</v>
      </c>
      <c r="AG27" s="190"/>
      <c r="AH27" s="190"/>
      <c r="AI27" s="190"/>
      <c r="AJ27" s="184">
        <f t="shared" si="0"/>
        <v>0</v>
      </c>
      <c r="AK27" s="184"/>
      <c r="AL27" s="184"/>
      <c r="AM27" s="184"/>
      <c r="AN27" s="185">
        <f t="shared" si="1"/>
        <v>0</v>
      </c>
      <c r="AO27" s="185"/>
      <c r="AP27" s="185"/>
      <c r="AQ27" s="186">
        <f t="shared" si="2"/>
        <v>0</v>
      </c>
      <c r="AR27" s="186"/>
      <c r="AS27" s="186"/>
      <c r="AT27" s="186"/>
      <c r="AU27" s="296">
        <f t="shared" si="3"/>
        <v>0</v>
      </c>
      <c r="AV27" s="296"/>
      <c r="AW27" s="296"/>
      <c r="AX27" s="188">
        <f t="shared" si="8"/>
        <v>0</v>
      </c>
      <c r="AY27" s="188"/>
      <c r="AZ27" s="188"/>
      <c r="BA27" s="188"/>
      <c r="BB27" s="186">
        <f t="shared" si="9"/>
        <v>0</v>
      </c>
      <c r="BC27" s="186"/>
      <c r="BD27" s="186"/>
      <c r="BE27" s="186"/>
      <c r="BF27" s="156">
        <f t="shared" si="4"/>
        <v>0</v>
      </c>
      <c r="BG27" s="156"/>
      <c r="BH27" s="156"/>
      <c r="BI27" s="156"/>
      <c r="BJ27" s="176">
        <f t="shared" si="5"/>
        <v>0</v>
      </c>
      <c r="BK27" s="176"/>
      <c r="BQ27" s="177">
        <f t="shared" si="10"/>
        <v>0</v>
      </c>
      <c r="BR27" s="177"/>
      <c r="BS27" s="177"/>
      <c r="BT27" s="177"/>
      <c r="BU27" s="178">
        <f t="shared" si="6"/>
        <v>0</v>
      </c>
      <c r="BV27" s="178"/>
      <c r="BW27" s="178"/>
      <c r="BX27" s="178"/>
      <c r="BY27" s="179">
        <f t="shared" si="7"/>
        <v>0</v>
      </c>
      <c r="BZ27" s="179"/>
      <c r="CA27" s="179"/>
    </row>
    <row r="28" spans="2:79" ht="18" hidden="1" customHeight="1" x14ac:dyDescent="0.45">
      <c r="B28" s="180">
        <v>0</v>
      </c>
      <c r="C28" s="180"/>
      <c r="D28" s="61"/>
      <c r="E28" s="181"/>
      <c r="F28" s="181"/>
      <c r="G28" s="62" t="s">
        <v>23</v>
      </c>
      <c r="H28" s="189"/>
      <c r="I28" s="189"/>
      <c r="J28" s="63" t="s">
        <v>19</v>
      </c>
      <c r="K28" s="181"/>
      <c r="L28" s="181"/>
      <c r="M28" s="62" t="s">
        <v>23</v>
      </c>
      <c r="N28" s="189"/>
      <c r="O28" s="189"/>
      <c r="P28" s="183"/>
      <c r="Q28" s="183"/>
      <c r="R28" s="183"/>
      <c r="S28" s="183"/>
      <c r="T28" s="190"/>
      <c r="U28" s="190"/>
      <c r="V28" s="190"/>
      <c r="W28" s="190"/>
      <c r="X28" s="190"/>
      <c r="Y28" s="190"/>
      <c r="Z28" s="190"/>
      <c r="AA28" s="190"/>
      <c r="AB28" s="190">
        <v>0</v>
      </c>
      <c r="AC28" s="190"/>
      <c r="AD28" s="190"/>
      <c r="AE28" s="190"/>
      <c r="AF28" s="190">
        <v>0</v>
      </c>
      <c r="AG28" s="190"/>
      <c r="AH28" s="190"/>
      <c r="AI28" s="190"/>
      <c r="AJ28" s="184">
        <f t="shared" si="0"/>
        <v>0</v>
      </c>
      <c r="AK28" s="184"/>
      <c r="AL28" s="184"/>
      <c r="AM28" s="184"/>
      <c r="AN28" s="185">
        <f t="shared" si="1"/>
        <v>0</v>
      </c>
      <c r="AO28" s="185"/>
      <c r="AP28" s="185"/>
      <c r="AQ28" s="186">
        <f t="shared" si="2"/>
        <v>0</v>
      </c>
      <c r="AR28" s="186"/>
      <c r="AS28" s="186"/>
      <c r="AT28" s="186"/>
      <c r="AU28" s="296">
        <f t="shared" si="3"/>
        <v>0</v>
      </c>
      <c r="AV28" s="296"/>
      <c r="AW28" s="296"/>
      <c r="AX28" s="188">
        <f t="shared" si="8"/>
        <v>0</v>
      </c>
      <c r="AY28" s="188"/>
      <c r="AZ28" s="188"/>
      <c r="BA28" s="188"/>
      <c r="BB28" s="186">
        <f t="shared" si="9"/>
        <v>0</v>
      </c>
      <c r="BC28" s="186"/>
      <c r="BD28" s="186"/>
      <c r="BE28" s="186"/>
      <c r="BF28" s="156">
        <f t="shared" si="4"/>
        <v>0</v>
      </c>
      <c r="BG28" s="156"/>
      <c r="BH28" s="156"/>
      <c r="BI28" s="156"/>
      <c r="BJ28" s="176">
        <f t="shared" si="5"/>
        <v>0</v>
      </c>
      <c r="BK28" s="176"/>
      <c r="BQ28" s="177">
        <f t="shared" si="10"/>
        <v>0</v>
      </c>
      <c r="BR28" s="177"/>
      <c r="BS28" s="177"/>
      <c r="BT28" s="177"/>
      <c r="BU28" s="178">
        <f t="shared" si="6"/>
        <v>0</v>
      </c>
      <c r="BV28" s="178"/>
      <c r="BW28" s="178"/>
      <c r="BX28" s="178"/>
      <c r="BY28" s="179">
        <f t="shared" si="7"/>
        <v>0</v>
      </c>
      <c r="BZ28" s="179"/>
      <c r="CA28" s="179"/>
    </row>
    <row r="29" spans="2:79" ht="18" hidden="1" customHeight="1" x14ac:dyDescent="0.45">
      <c r="B29" s="180">
        <v>0</v>
      </c>
      <c r="C29" s="180"/>
      <c r="D29" s="61"/>
      <c r="E29" s="181"/>
      <c r="F29" s="181"/>
      <c r="G29" s="62" t="s">
        <v>23</v>
      </c>
      <c r="H29" s="189"/>
      <c r="I29" s="189"/>
      <c r="J29" s="63" t="s">
        <v>19</v>
      </c>
      <c r="K29" s="181"/>
      <c r="L29" s="181"/>
      <c r="M29" s="62" t="s">
        <v>23</v>
      </c>
      <c r="N29" s="189"/>
      <c r="O29" s="189"/>
      <c r="P29" s="183"/>
      <c r="Q29" s="183"/>
      <c r="R29" s="183"/>
      <c r="S29" s="183"/>
      <c r="T29" s="190"/>
      <c r="U29" s="190"/>
      <c r="V29" s="190"/>
      <c r="W29" s="190"/>
      <c r="X29" s="190"/>
      <c r="Y29" s="190"/>
      <c r="Z29" s="190"/>
      <c r="AA29" s="190"/>
      <c r="AB29" s="190">
        <v>0</v>
      </c>
      <c r="AC29" s="190"/>
      <c r="AD29" s="190"/>
      <c r="AE29" s="190"/>
      <c r="AF29" s="190">
        <v>0</v>
      </c>
      <c r="AG29" s="190"/>
      <c r="AH29" s="190"/>
      <c r="AI29" s="190"/>
      <c r="AJ29" s="184">
        <f t="shared" si="0"/>
        <v>0</v>
      </c>
      <c r="AK29" s="184"/>
      <c r="AL29" s="184"/>
      <c r="AM29" s="184"/>
      <c r="AN29" s="185">
        <f t="shared" si="1"/>
        <v>0</v>
      </c>
      <c r="AO29" s="185"/>
      <c r="AP29" s="185"/>
      <c r="AQ29" s="186">
        <f t="shared" si="2"/>
        <v>0</v>
      </c>
      <c r="AR29" s="186"/>
      <c r="AS29" s="186"/>
      <c r="AT29" s="186"/>
      <c r="AU29" s="296">
        <f t="shared" si="3"/>
        <v>0</v>
      </c>
      <c r="AV29" s="296"/>
      <c r="AW29" s="296"/>
      <c r="AX29" s="188">
        <f t="shared" si="8"/>
        <v>0</v>
      </c>
      <c r="AY29" s="188"/>
      <c r="AZ29" s="188"/>
      <c r="BA29" s="188"/>
      <c r="BB29" s="186">
        <f t="shared" si="9"/>
        <v>0</v>
      </c>
      <c r="BC29" s="186"/>
      <c r="BD29" s="186"/>
      <c r="BE29" s="186"/>
      <c r="BF29" s="156">
        <f t="shared" si="4"/>
        <v>0</v>
      </c>
      <c r="BG29" s="156"/>
      <c r="BH29" s="156"/>
      <c r="BI29" s="156"/>
      <c r="BJ29" s="176">
        <f t="shared" si="5"/>
        <v>0</v>
      </c>
      <c r="BK29" s="176"/>
      <c r="BQ29" s="177">
        <f t="shared" si="10"/>
        <v>0</v>
      </c>
      <c r="BR29" s="177"/>
      <c r="BS29" s="177"/>
      <c r="BT29" s="177"/>
      <c r="BU29" s="178">
        <f t="shared" si="6"/>
        <v>0</v>
      </c>
      <c r="BV29" s="178"/>
      <c r="BW29" s="178"/>
      <c r="BX29" s="178"/>
      <c r="BY29" s="179">
        <f t="shared" si="7"/>
        <v>0</v>
      </c>
      <c r="BZ29" s="179"/>
      <c r="CA29" s="179"/>
    </row>
    <row r="30" spans="2:79" ht="18" hidden="1" customHeight="1" x14ac:dyDescent="0.45">
      <c r="B30" s="180" t="s">
        <v>53</v>
      </c>
      <c r="C30" s="180"/>
      <c r="D30" s="61"/>
      <c r="E30" s="181"/>
      <c r="F30" s="181"/>
      <c r="G30" s="62" t="s">
        <v>23</v>
      </c>
      <c r="H30" s="189"/>
      <c r="I30" s="189"/>
      <c r="J30" s="63" t="s">
        <v>19</v>
      </c>
      <c r="K30" s="181"/>
      <c r="L30" s="181"/>
      <c r="M30" s="62" t="s">
        <v>23</v>
      </c>
      <c r="N30" s="189"/>
      <c r="O30" s="189"/>
      <c r="P30" s="183"/>
      <c r="Q30" s="183"/>
      <c r="R30" s="183"/>
      <c r="S30" s="183"/>
      <c r="T30" s="190"/>
      <c r="U30" s="190"/>
      <c r="V30" s="190"/>
      <c r="W30" s="190"/>
      <c r="X30" s="190"/>
      <c r="Y30" s="190"/>
      <c r="Z30" s="190"/>
      <c r="AA30" s="190"/>
      <c r="AB30" s="190">
        <v>0</v>
      </c>
      <c r="AC30" s="190"/>
      <c r="AD30" s="190"/>
      <c r="AE30" s="190"/>
      <c r="AF30" s="190">
        <v>0</v>
      </c>
      <c r="AG30" s="190"/>
      <c r="AH30" s="190"/>
      <c r="AI30" s="190"/>
      <c r="AJ30" s="184">
        <f t="shared" si="0"/>
        <v>0</v>
      </c>
      <c r="AK30" s="184"/>
      <c r="AL30" s="184"/>
      <c r="AM30" s="184"/>
      <c r="AN30" s="185">
        <f t="shared" si="1"/>
        <v>0</v>
      </c>
      <c r="AO30" s="185"/>
      <c r="AP30" s="185"/>
      <c r="AQ30" s="186">
        <f t="shared" si="2"/>
        <v>0</v>
      </c>
      <c r="AR30" s="186"/>
      <c r="AS30" s="186"/>
      <c r="AT30" s="186"/>
      <c r="AU30" s="296">
        <f t="shared" si="3"/>
        <v>0</v>
      </c>
      <c r="AV30" s="296"/>
      <c r="AW30" s="296"/>
      <c r="AX30" s="188">
        <f t="shared" si="8"/>
        <v>0</v>
      </c>
      <c r="AY30" s="188"/>
      <c r="AZ30" s="188"/>
      <c r="BA30" s="188"/>
      <c r="BB30" s="186">
        <f t="shared" si="9"/>
        <v>0</v>
      </c>
      <c r="BC30" s="186"/>
      <c r="BD30" s="186"/>
      <c r="BE30" s="186"/>
      <c r="BF30" s="156">
        <f t="shared" si="4"/>
        <v>0</v>
      </c>
      <c r="BG30" s="156"/>
      <c r="BH30" s="156"/>
      <c r="BI30" s="156"/>
      <c r="BJ30" s="176">
        <f t="shared" si="5"/>
        <v>0</v>
      </c>
      <c r="BK30" s="176"/>
      <c r="BQ30" s="177">
        <f t="shared" si="10"/>
        <v>0</v>
      </c>
      <c r="BR30" s="177"/>
      <c r="BS30" s="177"/>
      <c r="BT30" s="177"/>
      <c r="BU30" s="178">
        <f t="shared" si="6"/>
        <v>0</v>
      </c>
      <c r="BV30" s="178"/>
      <c r="BW30" s="178"/>
      <c r="BX30" s="178"/>
      <c r="BY30" s="179">
        <f t="shared" si="7"/>
        <v>0</v>
      </c>
      <c r="BZ30" s="179"/>
      <c r="CA30" s="179"/>
    </row>
    <row r="31" spans="2:79" ht="18" hidden="1" customHeight="1" x14ac:dyDescent="0.45">
      <c r="B31" s="180" t="s">
        <v>53</v>
      </c>
      <c r="C31" s="180"/>
      <c r="D31" s="61"/>
      <c r="E31" s="181"/>
      <c r="F31" s="181"/>
      <c r="G31" s="62" t="s">
        <v>23</v>
      </c>
      <c r="H31" s="189"/>
      <c r="I31" s="189"/>
      <c r="J31" s="63" t="s">
        <v>19</v>
      </c>
      <c r="K31" s="181"/>
      <c r="L31" s="181"/>
      <c r="M31" s="62" t="s">
        <v>23</v>
      </c>
      <c r="N31" s="189"/>
      <c r="O31" s="189"/>
      <c r="P31" s="183"/>
      <c r="Q31" s="183"/>
      <c r="R31" s="183"/>
      <c r="S31" s="183"/>
      <c r="T31" s="190"/>
      <c r="U31" s="190"/>
      <c r="V31" s="190"/>
      <c r="W31" s="190"/>
      <c r="X31" s="190"/>
      <c r="Y31" s="190"/>
      <c r="Z31" s="190"/>
      <c r="AA31" s="190"/>
      <c r="AB31" s="190">
        <v>0</v>
      </c>
      <c r="AC31" s="190"/>
      <c r="AD31" s="190"/>
      <c r="AE31" s="190"/>
      <c r="AF31" s="190">
        <v>0</v>
      </c>
      <c r="AG31" s="190"/>
      <c r="AH31" s="190"/>
      <c r="AI31" s="190"/>
      <c r="AJ31" s="184">
        <f t="shared" si="0"/>
        <v>0</v>
      </c>
      <c r="AK31" s="184"/>
      <c r="AL31" s="184"/>
      <c r="AM31" s="184"/>
      <c r="AN31" s="185">
        <f t="shared" si="1"/>
        <v>0</v>
      </c>
      <c r="AO31" s="185"/>
      <c r="AP31" s="185"/>
      <c r="AQ31" s="186">
        <f t="shared" si="2"/>
        <v>0</v>
      </c>
      <c r="AR31" s="186"/>
      <c r="AS31" s="186"/>
      <c r="AT31" s="186"/>
      <c r="AU31" s="296">
        <f t="shared" si="3"/>
        <v>0</v>
      </c>
      <c r="AV31" s="296"/>
      <c r="AW31" s="296"/>
      <c r="AX31" s="188">
        <f t="shared" si="8"/>
        <v>0</v>
      </c>
      <c r="AY31" s="188"/>
      <c r="AZ31" s="188"/>
      <c r="BA31" s="188"/>
      <c r="BB31" s="186">
        <f t="shared" si="9"/>
        <v>0</v>
      </c>
      <c r="BC31" s="186"/>
      <c r="BD31" s="186"/>
      <c r="BE31" s="186"/>
      <c r="BF31" s="156">
        <f t="shared" si="4"/>
        <v>0</v>
      </c>
      <c r="BG31" s="156"/>
      <c r="BH31" s="156"/>
      <c r="BI31" s="156"/>
      <c r="BJ31" s="176">
        <f t="shared" si="5"/>
        <v>0</v>
      </c>
      <c r="BK31" s="176"/>
      <c r="BQ31" s="177">
        <f t="shared" si="10"/>
        <v>0</v>
      </c>
      <c r="BR31" s="177"/>
      <c r="BS31" s="177"/>
      <c r="BT31" s="177"/>
      <c r="BU31" s="178">
        <f t="shared" si="6"/>
        <v>0</v>
      </c>
      <c r="BV31" s="178"/>
      <c r="BW31" s="178"/>
      <c r="BX31" s="178"/>
      <c r="BY31" s="179">
        <f t="shared" si="7"/>
        <v>0</v>
      </c>
      <c r="BZ31" s="179"/>
      <c r="CA31" s="179"/>
    </row>
    <row r="32" spans="2:79" ht="18" hidden="1" customHeight="1" x14ac:dyDescent="0.45">
      <c r="B32" s="180">
        <v>0</v>
      </c>
      <c r="C32" s="180"/>
      <c r="D32" s="58"/>
      <c r="E32" s="181"/>
      <c r="F32" s="181"/>
      <c r="G32" s="59" t="s">
        <v>23</v>
      </c>
      <c r="H32" s="182"/>
      <c r="I32" s="182"/>
      <c r="J32" s="60" t="s">
        <v>19</v>
      </c>
      <c r="K32" s="181"/>
      <c r="L32" s="181"/>
      <c r="M32" s="59" t="s">
        <v>23</v>
      </c>
      <c r="N32" s="182"/>
      <c r="O32" s="182"/>
      <c r="P32" s="183"/>
      <c r="Q32" s="183"/>
      <c r="R32" s="183"/>
      <c r="S32" s="183"/>
      <c r="T32" s="183"/>
      <c r="U32" s="183"/>
      <c r="V32" s="183"/>
      <c r="W32" s="183"/>
      <c r="X32" s="183"/>
      <c r="Y32" s="183"/>
      <c r="Z32" s="183"/>
      <c r="AA32" s="183"/>
      <c r="AB32" s="183">
        <v>0</v>
      </c>
      <c r="AC32" s="183"/>
      <c r="AD32" s="183"/>
      <c r="AE32" s="183"/>
      <c r="AF32" s="183">
        <v>0</v>
      </c>
      <c r="AG32" s="183"/>
      <c r="AH32" s="183"/>
      <c r="AI32" s="183"/>
      <c r="AJ32" s="184">
        <f t="shared" si="0"/>
        <v>0</v>
      </c>
      <c r="AK32" s="184"/>
      <c r="AL32" s="184"/>
      <c r="AM32" s="184"/>
      <c r="AN32" s="185">
        <f t="shared" si="1"/>
        <v>0</v>
      </c>
      <c r="AO32" s="185"/>
      <c r="AP32" s="185"/>
      <c r="AQ32" s="186">
        <f t="shared" si="2"/>
        <v>0</v>
      </c>
      <c r="AR32" s="186"/>
      <c r="AS32" s="186"/>
      <c r="AT32" s="186"/>
      <c r="AU32" s="296">
        <f t="shared" si="3"/>
        <v>0</v>
      </c>
      <c r="AV32" s="296"/>
      <c r="AW32" s="296"/>
      <c r="AX32" s="188">
        <f t="shared" si="8"/>
        <v>0</v>
      </c>
      <c r="AY32" s="188"/>
      <c r="AZ32" s="188"/>
      <c r="BA32" s="188"/>
      <c r="BB32" s="186">
        <f t="shared" si="9"/>
        <v>0</v>
      </c>
      <c r="BC32" s="186"/>
      <c r="BD32" s="186"/>
      <c r="BE32" s="186"/>
      <c r="BF32" s="156">
        <f t="shared" si="4"/>
        <v>0</v>
      </c>
      <c r="BG32" s="156"/>
      <c r="BH32" s="156"/>
      <c r="BI32" s="156"/>
      <c r="BJ32" s="176">
        <f t="shared" si="5"/>
        <v>0</v>
      </c>
      <c r="BK32" s="176"/>
      <c r="BQ32" s="177">
        <f t="shared" si="10"/>
        <v>0</v>
      </c>
      <c r="BR32" s="177"/>
      <c r="BS32" s="177"/>
      <c r="BT32" s="177"/>
      <c r="BU32" s="178">
        <f t="shared" si="6"/>
        <v>0</v>
      </c>
      <c r="BV32" s="178"/>
      <c r="BW32" s="178"/>
      <c r="BX32" s="178"/>
      <c r="BY32" s="179">
        <f t="shared" si="7"/>
        <v>0</v>
      </c>
      <c r="BZ32" s="179"/>
      <c r="CA32" s="179"/>
    </row>
    <row r="33" spans="1:79" ht="18" hidden="1" customHeight="1" x14ac:dyDescent="0.45">
      <c r="B33" s="180">
        <v>0</v>
      </c>
      <c r="C33" s="180"/>
      <c r="D33" s="61"/>
      <c r="E33" s="181"/>
      <c r="F33" s="181"/>
      <c r="G33" s="62" t="s">
        <v>23</v>
      </c>
      <c r="H33" s="189"/>
      <c r="I33" s="189"/>
      <c r="J33" s="63" t="s">
        <v>19</v>
      </c>
      <c r="K33" s="181"/>
      <c r="L33" s="181"/>
      <c r="M33" s="62" t="s">
        <v>23</v>
      </c>
      <c r="N33" s="189"/>
      <c r="O33" s="189"/>
      <c r="P33" s="183"/>
      <c r="Q33" s="183"/>
      <c r="R33" s="183"/>
      <c r="S33" s="183"/>
      <c r="T33" s="190"/>
      <c r="U33" s="190"/>
      <c r="V33" s="190"/>
      <c r="W33" s="190"/>
      <c r="X33" s="190"/>
      <c r="Y33" s="190"/>
      <c r="Z33" s="190"/>
      <c r="AA33" s="190"/>
      <c r="AB33" s="190">
        <v>0</v>
      </c>
      <c r="AC33" s="190"/>
      <c r="AD33" s="190"/>
      <c r="AE33" s="190"/>
      <c r="AF33" s="190">
        <v>0</v>
      </c>
      <c r="AG33" s="190"/>
      <c r="AH33" s="190"/>
      <c r="AI33" s="190"/>
      <c r="AJ33" s="184">
        <f t="shared" si="0"/>
        <v>0</v>
      </c>
      <c r="AK33" s="184"/>
      <c r="AL33" s="184"/>
      <c r="AM33" s="184"/>
      <c r="AN33" s="185">
        <f t="shared" si="1"/>
        <v>0</v>
      </c>
      <c r="AO33" s="185"/>
      <c r="AP33" s="185"/>
      <c r="AQ33" s="186">
        <f t="shared" si="2"/>
        <v>0</v>
      </c>
      <c r="AR33" s="186"/>
      <c r="AS33" s="186"/>
      <c r="AT33" s="186"/>
      <c r="AU33" s="296">
        <f t="shared" si="3"/>
        <v>0</v>
      </c>
      <c r="AV33" s="296"/>
      <c r="AW33" s="296"/>
      <c r="AX33" s="188">
        <f t="shared" si="8"/>
        <v>0</v>
      </c>
      <c r="AY33" s="188"/>
      <c r="AZ33" s="188"/>
      <c r="BA33" s="188"/>
      <c r="BB33" s="186">
        <f t="shared" si="9"/>
        <v>0</v>
      </c>
      <c r="BC33" s="186"/>
      <c r="BD33" s="186"/>
      <c r="BE33" s="186"/>
      <c r="BF33" s="156">
        <f t="shared" si="4"/>
        <v>0</v>
      </c>
      <c r="BG33" s="156"/>
      <c r="BH33" s="156"/>
      <c r="BI33" s="156"/>
      <c r="BJ33" s="176">
        <f t="shared" si="5"/>
        <v>0</v>
      </c>
      <c r="BK33" s="176"/>
      <c r="BQ33" s="177">
        <f t="shared" si="10"/>
        <v>0</v>
      </c>
      <c r="BR33" s="177"/>
      <c r="BS33" s="177"/>
      <c r="BT33" s="177"/>
      <c r="BU33" s="178">
        <f t="shared" si="6"/>
        <v>0</v>
      </c>
      <c r="BV33" s="178"/>
      <c r="BW33" s="178"/>
      <c r="BX33" s="178"/>
      <c r="BY33" s="179">
        <f t="shared" si="7"/>
        <v>0</v>
      </c>
      <c r="BZ33" s="179"/>
      <c r="CA33" s="179"/>
    </row>
    <row r="34" spans="1:79" ht="18" hidden="1" customHeight="1" x14ac:dyDescent="0.45">
      <c r="B34" s="180">
        <v>0</v>
      </c>
      <c r="C34" s="180"/>
      <c r="D34" s="61"/>
      <c r="E34" s="181"/>
      <c r="F34" s="181"/>
      <c r="G34" s="62" t="s">
        <v>23</v>
      </c>
      <c r="H34" s="189"/>
      <c r="I34" s="189"/>
      <c r="J34" s="63" t="s">
        <v>19</v>
      </c>
      <c r="K34" s="181"/>
      <c r="L34" s="181"/>
      <c r="M34" s="62" t="s">
        <v>23</v>
      </c>
      <c r="N34" s="189"/>
      <c r="O34" s="189"/>
      <c r="P34" s="183"/>
      <c r="Q34" s="183"/>
      <c r="R34" s="183"/>
      <c r="S34" s="183"/>
      <c r="T34" s="190"/>
      <c r="U34" s="190"/>
      <c r="V34" s="190"/>
      <c r="W34" s="190"/>
      <c r="X34" s="190"/>
      <c r="Y34" s="190"/>
      <c r="Z34" s="190"/>
      <c r="AA34" s="190"/>
      <c r="AB34" s="190">
        <v>0</v>
      </c>
      <c r="AC34" s="190"/>
      <c r="AD34" s="190"/>
      <c r="AE34" s="190"/>
      <c r="AF34" s="190">
        <v>0</v>
      </c>
      <c r="AG34" s="190"/>
      <c r="AH34" s="190"/>
      <c r="AI34" s="190"/>
      <c r="AJ34" s="184">
        <f t="shared" si="0"/>
        <v>0</v>
      </c>
      <c r="AK34" s="184"/>
      <c r="AL34" s="184"/>
      <c r="AM34" s="184"/>
      <c r="AN34" s="185">
        <f t="shared" si="1"/>
        <v>0</v>
      </c>
      <c r="AO34" s="185"/>
      <c r="AP34" s="185"/>
      <c r="AQ34" s="186">
        <f t="shared" si="2"/>
        <v>0</v>
      </c>
      <c r="AR34" s="186"/>
      <c r="AS34" s="186"/>
      <c r="AT34" s="186"/>
      <c r="AU34" s="296">
        <f t="shared" si="3"/>
        <v>0</v>
      </c>
      <c r="AV34" s="296"/>
      <c r="AW34" s="296"/>
      <c r="AX34" s="188">
        <f t="shared" si="8"/>
        <v>0</v>
      </c>
      <c r="AY34" s="188"/>
      <c r="AZ34" s="188"/>
      <c r="BA34" s="188"/>
      <c r="BB34" s="186">
        <f t="shared" si="9"/>
        <v>0</v>
      </c>
      <c r="BC34" s="186"/>
      <c r="BD34" s="186"/>
      <c r="BE34" s="186"/>
      <c r="BF34" s="156">
        <f t="shared" si="4"/>
        <v>0</v>
      </c>
      <c r="BG34" s="156"/>
      <c r="BH34" s="156"/>
      <c r="BI34" s="156"/>
      <c r="BJ34" s="176">
        <f t="shared" si="5"/>
        <v>0</v>
      </c>
      <c r="BK34" s="176"/>
      <c r="BQ34" s="177">
        <f t="shared" si="10"/>
        <v>0</v>
      </c>
      <c r="BR34" s="177"/>
      <c r="BS34" s="177"/>
      <c r="BT34" s="177"/>
      <c r="BU34" s="178">
        <f t="shared" si="6"/>
        <v>0</v>
      </c>
      <c r="BV34" s="178"/>
      <c r="BW34" s="178"/>
      <c r="BX34" s="178"/>
      <c r="BY34" s="179">
        <f t="shared" si="7"/>
        <v>0</v>
      </c>
      <c r="BZ34" s="179"/>
      <c r="CA34" s="179"/>
    </row>
    <row r="35" spans="1:79" ht="18" hidden="1" customHeight="1" x14ac:dyDescent="0.45">
      <c r="B35" s="180">
        <v>0</v>
      </c>
      <c r="C35" s="180"/>
      <c r="D35" s="61"/>
      <c r="E35" s="181"/>
      <c r="F35" s="181"/>
      <c r="G35" s="62" t="s">
        <v>23</v>
      </c>
      <c r="H35" s="189"/>
      <c r="I35" s="189"/>
      <c r="J35" s="63" t="s">
        <v>19</v>
      </c>
      <c r="K35" s="181"/>
      <c r="L35" s="181"/>
      <c r="M35" s="62" t="s">
        <v>23</v>
      </c>
      <c r="N35" s="189"/>
      <c r="O35" s="189"/>
      <c r="P35" s="183"/>
      <c r="Q35" s="183"/>
      <c r="R35" s="183"/>
      <c r="S35" s="183"/>
      <c r="T35" s="190"/>
      <c r="U35" s="190"/>
      <c r="V35" s="190"/>
      <c r="W35" s="190"/>
      <c r="X35" s="190"/>
      <c r="Y35" s="190"/>
      <c r="Z35" s="190"/>
      <c r="AA35" s="190"/>
      <c r="AB35" s="190">
        <v>0</v>
      </c>
      <c r="AC35" s="190"/>
      <c r="AD35" s="190"/>
      <c r="AE35" s="190"/>
      <c r="AF35" s="190">
        <v>0</v>
      </c>
      <c r="AG35" s="190"/>
      <c r="AH35" s="190"/>
      <c r="AI35" s="190"/>
      <c r="AJ35" s="184">
        <f t="shared" si="0"/>
        <v>0</v>
      </c>
      <c r="AK35" s="184"/>
      <c r="AL35" s="184"/>
      <c r="AM35" s="184"/>
      <c r="AN35" s="185">
        <f t="shared" si="1"/>
        <v>0</v>
      </c>
      <c r="AO35" s="185"/>
      <c r="AP35" s="185"/>
      <c r="AQ35" s="186">
        <f t="shared" si="2"/>
        <v>0</v>
      </c>
      <c r="AR35" s="186"/>
      <c r="AS35" s="186"/>
      <c r="AT35" s="186"/>
      <c r="AU35" s="296">
        <f t="shared" si="3"/>
        <v>0</v>
      </c>
      <c r="AV35" s="296"/>
      <c r="AW35" s="296"/>
      <c r="AX35" s="188">
        <f t="shared" si="8"/>
        <v>0</v>
      </c>
      <c r="AY35" s="188"/>
      <c r="AZ35" s="188"/>
      <c r="BA35" s="188"/>
      <c r="BB35" s="186">
        <f t="shared" si="9"/>
        <v>0</v>
      </c>
      <c r="BC35" s="186"/>
      <c r="BD35" s="186"/>
      <c r="BE35" s="186"/>
      <c r="BF35" s="156">
        <f t="shared" si="4"/>
        <v>0</v>
      </c>
      <c r="BG35" s="156"/>
      <c r="BH35" s="156"/>
      <c r="BI35" s="156"/>
      <c r="BJ35" s="176">
        <f t="shared" si="5"/>
        <v>0</v>
      </c>
      <c r="BK35" s="176"/>
      <c r="BQ35" s="177">
        <f t="shared" si="10"/>
        <v>0</v>
      </c>
      <c r="BR35" s="177"/>
      <c r="BS35" s="177"/>
      <c r="BT35" s="177"/>
      <c r="BU35" s="178">
        <f t="shared" si="6"/>
        <v>0</v>
      </c>
      <c r="BV35" s="178"/>
      <c r="BW35" s="178"/>
      <c r="BX35" s="178"/>
      <c r="BY35" s="179">
        <f t="shared" si="7"/>
        <v>0</v>
      </c>
      <c r="BZ35" s="179"/>
      <c r="CA35" s="179"/>
    </row>
    <row r="36" spans="1:79" ht="18" hidden="1" customHeight="1" x14ac:dyDescent="0.45">
      <c r="B36" s="180" t="s">
        <v>53</v>
      </c>
      <c r="C36" s="180"/>
      <c r="D36" s="61"/>
      <c r="E36" s="181"/>
      <c r="F36" s="181"/>
      <c r="G36" s="62" t="s">
        <v>23</v>
      </c>
      <c r="H36" s="189"/>
      <c r="I36" s="189"/>
      <c r="J36" s="63" t="s">
        <v>19</v>
      </c>
      <c r="K36" s="181"/>
      <c r="L36" s="181"/>
      <c r="M36" s="62" t="s">
        <v>23</v>
      </c>
      <c r="N36" s="189"/>
      <c r="O36" s="189"/>
      <c r="P36" s="183"/>
      <c r="Q36" s="183"/>
      <c r="R36" s="183"/>
      <c r="S36" s="183"/>
      <c r="T36" s="190"/>
      <c r="U36" s="190"/>
      <c r="V36" s="190"/>
      <c r="W36" s="190"/>
      <c r="X36" s="190"/>
      <c r="Y36" s="190"/>
      <c r="Z36" s="190"/>
      <c r="AA36" s="190"/>
      <c r="AB36" s="190">
        <v>0</v>
      </c>
      <c r="AC36" s="190"/>
      <c r="AD36" s="190"/>
      <c r="AE36" s="190"/>
      <c r="AF36" s="190">
        <v>0</v>
      </c>
      <c r="AG36" s="190"/>
      <c r="AH36" s="190"/>
      <c r="AI36" s="190"/>
      <c r="AJ36" s="184">
        <f t="shared" si="0"/>
        <v>0</v>
      </c>
      <c r="AK36" s="184"/>
      <c r="AL36" s="184"/>
      <c r="AM36" s="184"/>
      <c r="AN36" s="185">
        <f t="shared" si="1"/>
        <v>0</v>
      </c>
      <c r="AO36" s="185"/>
      <c r="AP36" s="185"/>
      <c r="AQ36" s="186">
        <f t="shared" si="2"/>
        <v>0</v>
      </c>
      <c r="AR36" s="186"/>
      <c r="AS36" s="186"/>
      <c r="AT36" s="186"/>
      <c r="AU36" s="296">
        <f t="shared" si="3"/>
        <v>0</v>
      </c>
      <c r="AV36" s="296"/>
      <c r="AW36" s="296"/>
      <c r="AX36" s="188">
        <f t="shared" si="8"/>
        <v>0</v>
      </c>
      <c r="AY36" s="188"/>
      <c r="AZ36" s="188"/>
      <c r="BA36" s="188"/>
      <c r="BB36" s="186">
        <f t="shared" si="9"/>
        <v>0</v>
      </c>
      <c r="BC36" s="186"/>
      <c r="BD36" s="186"/>
      <c r="BE36" s="186"/>
      <c r="BF36" s="156">
        <f t="shared" si="4"/>
        <v>0</v>
      </c>
      <c r="BG36" s="156"/>
      <c r="BH36" s="156"/>
      <c r="BI36" s="156"/>
      <c r="BJ36" s="176">
        <f t="shared" si="5"/>
        <v>0</v>
      </c>
      <c r="BK36" s="176"/>
      <c r="BQ36" s="177">
        <f t="shared" si="10"/>
        <v>0</v>
      </c>
      <c r="BR36" s="177"/>
      <c r="BS36" s="177"/>
      <c r="BT36" s="177"/>
      <c r="BU36" s="178">
        <f t="shared" si="6"/>
        <v>0</v>
      </c>
      <c r="BV36" s="178"/>
      <c r="BW36" s="178"/>
      <c r="BX36" s="178"/>
      <c r="BY36" s="179">
        <f t="shared" si="7"/>
        <v>0</v>
      </c>
      <c r="BZ36" s="179"/>
      <c r="CA36" s="179"/>
    </row>
    <row r="37" spans="1:79" ht="18" hidden="1" customHeight="1" x14ac:dyDescent="0.45">
      <c r="B37" s="180" t="s">
        <v>53</v>
      </c>
      <c r="C37" s="180"/>
      <c r="D37" s="61"/>
      <c r="E37" s="181"/>
      <c r="F37" s="181"/>
      <c r="G37" s="62" t="s">
        <v>23</v>
      </c>
      <c r="H37" s="189"/>
      <c r="I37" s="189"/>
      <c r="J37" s="63" t="s">
        <v>19</v>
      </c>
      <c r="K37" s="181"/>
      <c r="L37" s="181"/>
      <c r="M37" s="62" t="s">
        <v>23</v>
      </c>
      <c r="N37" s="189"/>
      <c r="O37" s="189"/>
      <c r="P37" s="183"/>
      <c r="Q37" s="183"/>
      <c r="R37" s="183"/>
      <c r="S37" s="183"/>
      <c r="T37" s="190"/>
      <c r="U37" s="190"/>
      <c r="V37" s="190"/>
      <c r="W37" s="190"/>
      <c r="X37" s="190"/>
      <c r="Y37" s="190"/>
      <c r="Z37" s="190"/>
      <c r="AA37" s="190"/>
      <c r="AB37" s="190">
        <v>0</v>
      </c>
      <c r="AC37" s="190"/>
      <c r="AD37" s="190"/>
      <c r="AE37" s="190"/>
      <c r="AF37" s="190">
        <v>0</v>
      </c>
      <c r="AG37" s="190"/>
      <c r="AH37" s="190"/>
      <c r="AI37" s="190"/>
      <c r="AJ37" s="184">
        <f t="shared" si="0"/>
        <v>0</v>
      </c>
      <c r="AK37" s="184"/>
      <c r="AL37" s="184"/>
      <c r="AM37" s="184"/>
      <c r="AN37" s="185">
        <f t="shared" si="1"/>
        <v>0</v>
      </c>
      <c r="AO37" s="185"/>
      <c r="AP37" s="185"/>
      <c r="AQ37" s="186">
        <f t="shared" si="2"/>
        <v>0</v>
      </c>
      <c r="AR37" s="186"/>
      <c r="AS37" s="186"/>
      <c r="AT37" s="186"/>
      <c r="AU37" s="296">
        <f t="shared" si="3"/>
        <v>0</v>
      </c>
      <c r="AV37" s="296"/>
      <c r="AW37" s="296"/>
      <c r="AX37" s="188">
        <f t="shared" si="8"/>
        <v>0</v>
      </c>
      <c r="AY37" s="188"/>
      <c r="AZ37" s="188"/>
      <c r="BA37" s="188"/>
      <c r="BB37" s="186">
        <f t="shared" si="9"/>
        <v>0</v>
      </c>
      <c r="BC37" s="186"/>
      <c r="BD37" s="186"/>
      <c r="BE37" s="186"/>
      <c r="BF37" s="156">
        <f t="shared" si="4"/>
        <v>0</v>
      </c>
      <c r="BG37" s="156"/>
      <c r="BH37" s="156"/>
      <c r="BI37" s="156"/>
      <c r="BJ37" s="176">
        <f t="shared" si="5"/>
        <v>0</v>
      </c>
      <c r="BK37" s="176"/>
      <c r="BQ37" s="177">
        <f t="shared" si="10"/>
        <v>0</v>
      </c>
      <c r="BR37" s="177"/>
      <c r="BS37" s="177"/>
      <c r="BT37" s="177"/>
      <c r="BU37" s="178">
        <f t="shared" si="6"/>
        <v>0</v>
      </c>
      <c r="BV37" s="178"/>
      <c r="BW37" s="178"/>
      <c r="BX37" s="178"/>
      <c r="BY37" s="179">
        <f t="shared" si="7"/>
        <v>0</v>
      </c>
      <c r="BZ37" s="179"/>
      <c r="CA37" s="179"/>
    </row>
    <row r="38" spans="1:79" ht="18" hidden="1" customHeight="1" x14ac:dyDescent="0.45">
      <c r="B38" s="180" t="s">
        <v>53</v>
      </c>
      <c r="C38" s="180"/>
      <c r="D38" s="64"/>
      <c r="E38" s="181"/>
      <c r="F38" s="181"/>
      <c r="G38" s="65" t="s">
        <v>23</v>
      </c>
      <c r="H38" s="189"/>
      <c r="I38" s="189"/>
      <c r="J38" s="66" t="s">
        <v>19</v>
      </c>
      <c r="K38" s="181"/>
      <c r="L38" s="181"/>
      <c r="M38" s="65" t="s">
        <v>23</v>
      </c>
      <c r="N38" s="189"/>
      <c r="O38" s="189"/>
      <c r="P38" s="183"/>
      <c r="Q38" s="183"/>
      <c r="R38" s="183"/>
      <c r="S38" s="183"/>
      <c r="T38" s="190"/>
      <c r="U38" s="190"/>
      <c r="V38" s="190"/>
      <c r="W38" s="190"/>
      <c r="X38" s="190"/>
      <c r="Y38" s="190"/>
      <c r="Z38" s="190"/>
      <c r="AA38" s="190"/>
      <c r="AB38" s="190">
        <v>0</v>
      </c>
      <c r="AC38" s="190"/>
      <c r="AD38" s="190"/>
      <c r="AE38" s="190"/>
      <c r="AF38" s="190">
        <v>0</v>
      </c>
      <c r="AG38" s="190"/>
      <c r="AH38" s="190"/>
      <c r="AI38" s="190"/>
      <c r="AJ38" s="191">
        <f t="shared" si="0"/>
        <v>0</v>
      </c>
      <c r="AK38" s="191"/>
      <c r="AL38" s="191"/>
      <c r="AM38" s="191"/>
      <c r="AN38" s="192">
        <f t="shared" si="1"/>
        <v>0</v>
      </c>
      <c r="AO38" s="192"/>
      <c r="AP38" s="192"/>
      <c r="AQ38" s="193">
        <f t="shared" si="2"/>
        <v>0</v>
      </c>
      <c r="AR38" s="193"/>
      <c r="AS38" s="193"/>
      <c r="AT38" s="193"/>
      <c r="AU38" s="297">
        <f t="shared" si="3"/>
        <v>0</v>
      </c>
      <c r="AV38" s="297"/>
      <c r="AW38" s="297"/>
      <c r="AX38" s="195">
        <f t="shared" si="8"/>
        <v>0</v>
      </c>
      <c r="AY38" s="195"/>
      <c r="AZ38" s="195"/>
      <c r="BA38" s="195"/>
      <c r="BB38" s="193">
        <f t="shared" si="9"/>
        <v>0</v>
      </c>
      <c r="BC38" s="193"/>
      <c r="BD38" s="193"/>
      <c r="BE38" s="193"/>
      <c r="BF38" s="196">
        <f t="shared" si="4"/>
        <v>0</v>
      </c>
      <c r="BG38" s="196"/>
      <c r="BH38" s="196"/>
      <c r="BI38" s="196"/>
      <c r="BJ38" s="197">
        <f t="shared" si="5"/>
        <v>0</v>
      </c>
      <c r="BK38" s="197"/>
      <c r="BQ38" s="198">
        <f t="shared" si="10"/>
        <v>0</v>
      </c>
      <c r="BR38" s="198"/>
      <c r="BS38" s="198"/>
      <c r="BT38" s="198"/>
      <c r="BU38" s="199">
        <f t="shared" si="6"/>
        <v>0</v>
      </c>
      <c r="BV38" s="199"/>
      <c r="BW38" s="199"/>
      <c r="BX38" s="199"/>
      <c r="BY38" s="200">
        <f t="shared" si="7"/>
        <v>0</v>
      </c>
      <c r="BZ38" s="200"/>
      <c r="CA38" s="200"/>
    </row>
    <row r="39" spans="1:79" ht="18.75" customHeight="1" x14ac:dyDescent="0.45">
      <c r="AH39" s="201" t="s">
        <v>24</v>
      </c>
      <c r="AI39" s="201"/>
      <c r="AJ39" s="202">
        <f>SUM(AJ9:AM38)</f>
        <v>45750</v>
      </c>
      <c r="AK39" s="202"/>
      <c r="AL39" s="202"/>
      <c r="AM39" s="202"/>
      <c r="AN39" s="304">
        <f>SUM(AN20,AN21,AN22,AN23,AN24,AN25,AN26,AN27,AN28,AN29,AN30,AN31,AN32,AN33,AN34,AN35,AN36,AN37,AN38,AN9,AN10,AN11,AN12,AN13,AN14,AN15,AN16,AN17,AN18,AN19)</f>
        <v>16.25</v>
      </c>
      <c r="AO39" s="304"/>
      <c r="AP39" s="304"/>
      <c r="AQ39" s="299">
        <f>SUM(AQ32:AT38)</f>
        <v>0</v>
      </c>
      <c r="AR39" s="299"/>
      <c r="AS39" s="299"/>
      <c r="AT39" s="299"/>
      <c r="AU39" s="300">
        <f>SUM(AU9,AU10,AU11,AU12,AU13,AU14,AU15,AU16,AU17,AU18,AU19,AU20,AU21,AU22,AU23,AU24,AU25,AU26,AU27,AU28,AU29,AU30,AU31,AU32,AU33,AU34,AU35,AU36,AU37,AU38)</f>
        <v>15</v>
      </c>
      <c r="AV39" s="300"/>
      <c r="AW39" s="300"/>
      <c r="AX39" s="301">
        <f>SUM(AX32:BA38)</f>
        <v>0</v>
      </c>
      <c r="AY39" s="301"/>
      <c r="AZ39" s="301"/>
      <c r="BA39" s="301"/>
      <c r="BB39" s="204" t="e">
        <f>SUM(#REF!,BB32,BB33,BB34,BB35,BB36,BB37,BB38)</f>
        <v>#REF!</v>
      </c>
      <c r="BC39" s="204"/>
      <c r="BD39" s="204"/>
      <c r="BE39" s="204"/>
      <c r="BF39" s="325">
        <f>SUM(BF9,BF10,BF11,BF12,BF13,BF14,BF15,BF16,BF17,BF18,BF19,BF20,BF21,BF22,BF23,BF24,BF25,BF26,BF27,BF28,BF29,BF30,BF31,BF32,BF33,BF34,BF35,BF36,BF37,BF38)</f>
        <v>40125</v>
      </c>
      <c r="BG39" s="325"/>
      <c r="BH39" s="325"/>
      <c r="BI39" s="325"/>
      <c r="BJ39" s="208">
        <f>+SUM(BJ9,BJ10,BJ11,BJ12,BJ13,BJ14,BJ15,BJ16,BJ17,BJ18,BJ19,BJ20,BJ21,BJ22,BJ23,BJ24,BJ25,BJ26,BJ27,BJ28,BJ29,BJ30,BJ31,BJ32,BJ33,BJ34,BJ35,BJ36,BJ37,BJ38)</f>
        <v>75</v>
      </c>
      <c r="BK39" s="208"/>
      <c r="BQ39" s="209">
        <f>SUM(BQ9:BT38)</f>
        <v>50750</v>
      </c>
      <c r="BR39" s="209"/>
      <c r="BS39" s="209"/>
      <c r="BT39" s="209"/>
      <c r="BU39" s="210">
        <f>SUM(BU32:BX38)</f>
        <v>0</v>
      </c>
      <c r="BV39" s="210"/>
      <c r="BW39" s="210"/>
      <c r="BX39" s="210"/>
      <c r="BY39" s="211">
        <f>SUM(BY9,BY10,BY11,BY12,BY13,BY14,BY15,BY16,BY17,BY18,BY19,BY20,BY21,BY22,BY23,BY24,BY25,BY26,BY27,BY28,BY29,BY30,BY31,BY32,BY33,BY34,BY35,BY36,BY37,BY38)</f>
        <v>17</v>
      </c>
      <c r="BZ39" s="211"/>
      <c r="CA39" s="211"/>
    </row>
    <row r="40" spans="1:79" ht="18.75" customHeight="1" x14ac:dyDescent="0.45">
      <c r="AH40" s="201"/>
      <c r="AI40" s="201"/>
      <c r="AJ40" s="202"/>
      <c r="AK40" s="202"/>
      <c r="AL40" s="202"/>
      <c r="AM40" s="202"/>
      <c r="AN40" s="85"/>
      <c r="AO40" s="95"/>
      <c r="AP40" s="87"/>
      <c r="AQ40" s="299"/>
      <c r="AR40" s="299"/>
      <c r="AS40" s="299"/>
      <c r="AT40" s="299"/>
      <c r="AU40" s="300"/>
      <c r="AV40" s="300"/>
      <c r="AW40" s="300"/>
      <c r="AX40" s="301"/>
      <c r="AY40" s="301"/>
      <c r="AZ40" s="301"/>
      <c r="BA40" s="301"/>
      <c r="BB40" s="204"/>
      <c r="BC40" s="204"/>
      <c r="BD40" s="204"/>
      <c r="BE40" s="204"/>
      <c r="BF40" s="325"/>
      <c r="BG40" s="325"/>
      <c r="BH40" s="325"/>
      <c r="BI40" s="325"/>
      <c r="BJ40" s="208"/>
      <c r="BK40" s="208"/>
      <c r="BQ40" s="209"/>
      <c r="BR40" s="209"/>
      <c r="BS40" s="209"/>
      <c r="BT40" s="209"/>
      <c r="BU40" s="210"/>
      <c r="BV40" s="210"/>
      <c r="BW40" s="210"/>
      <c r="BX40" s="210"/>
      <c r="BY40" s="211"/>
      <c r="BZ40" s="211"/>
      <c r="CA40" s="211"/>
    </row>
    <row r="41" spans="1:79" ht="18.75" customHeight="1" x14ac:dyDescent="0.45">
      <c r="BG41" s="67"/>
    </row>
    <row r="42" spans="1:79" ht="18.75" customHeight="1" x14ac:dyDescent="0.45">
      <c r="B42" s="258" t="s">
        <v>54</v>
      </c>
      <c r="C42" s="258"/>
      <c r="D42" s="258"/>
      <c r="E42" s="259" t="s">
        <v>55</v>
      </c>
      <c r="F42" s="259"/>
      <c r="G42" s="259"/>
      <c r="H42" s="259"/>
      <c r="I42" s="263" t="s">
        <v>56</v>
      </c>
      <c r="J42" s="263"/>
      <c r="K42" s="263"/>
      <c r="L42" s="263"/>
      <c r="M42" s="263"/>
      <c r="O42" s="278" t="s">
        <v>61</v>
      </c>
      <c r="P42" s="278"/>
      <c r="Q42" s="278"/>
      <c r="R42" s="259" t="s">
        <v>62</v>
      </c>
      <c r="S42" s="259"/>
      <c r="T42" s="259"/>
      <c r="U42" s="259"/>
      <c r="V42" s="259"/>
      <c r="W42" s="259" t="s">
        <v>55</v>
      </c>
      <c r="X42" s="259"/>
      <c r="Y42" s="259"/>
      <c r="Z42" s="279" t="s">
        <v>56</v>
      </c>
      <c r="AA42" s="279"/>
      <c r="AB42" s="279"/>
      <c r="AC42" s="279"/>
      <c r="AE42" s="215" t="s">
        <v>57</v>
      </c>
      <c r="AF42" s="215"/>
      <c r="AG42" s="215"/>
      <c r="AH42" s="280" t="s">
        <v>55</v>
      </c>
      <c r="AI42" s="280"/>
      <c r="AJ42" s="280"/>
      <c r="AK42" s="280"/>
      <c r="AL42" s="279" t="s">
        <v>24</v>
      </c>
      <c r="AM42" s="279"/>
      <c r="AN42" s="279"/>
      <c r="AO42" s="279"/>
      <c r="AP42" s="279"/>
    </row>
    <row r="43" spans="1:79" ht="18.75" customHeight="1" x14ac:dyDescent="0.45">
      <c r="B43" s="258"/>
      <c r="C43" s="258"/>
      <c r="D43" s="258"/>
      <c r="E43" s="326">
        <f>ROUNDDOWN(AN39,0)</f>
        <v>16</v>
      </c>
      <c r="F43" s="326"/>
      <c r="G43" s="326"/>
      <c r="H43" s="326"/>
      <c r="I43" s="307">
        <f>BF39</f>
        <v>40125</v>
      </c>
      <c r="J43" s="307"/>
      <c r="K43" s="307"/>
      <c r="L43" s="307"/>
      <c r="M43" s="307"/>
      <c r="O43" s="278"/>
      <c r="P43" s="278"/>
      <c r="Q43" s="278"/>
      <c r="R43" s="283">
        <f>IFERROR(IF(AQ9&gt;2500,2500,AQ9),"0")</f>
        <v>2399.9999999999995</v>
      </c>
      <c r="S43" s="283"/>
      <c r="T43" s="283"/>
      <c r="U43" s="283"/>
      <c r="V43" s="283"/>
      <c r="W43" s="308">
        <f>-(AN39-INT(AN39))</f>
        <v>-0.25</v>
      </c>
      <c r="X43" s="308"/>
      <c r="Y43" s="308"/>
      <c r="Z43" s="309">
        <f>R43*W43</f>
        <v>-599.99999999999989</v>
      </c>
      <c r="AA43" s="309"/>
      <c r="AB43" s="309"/>
      <c r="AC43" s="309"/>
      <c r="AE43" s="215"/>
      <c r="AF43" s="215"/>
      <c r="AG43" s="215"/>
      <c r="AH43" s="302">
        <f>E43+W43</f>
        <v>15.75</v>
      </c>
      <c r="AI43" s="302"/>
      <c r="AJ43" s="302"/>
      <c r="AK43" s="302"/>
      <c r="AL43" s="309">
        <f>I43+Z43</f>
        <v>39525</v>
      </c>
      <c r="AM43" s="309"/>
      <c r="AN43" s="309"/>
      <c r="AO43" s="309"/>
      <c r="AP43" s="309"/>
    </row>
    <row r="44" spans="1:79" ht="18.75" customHeight="1" x14ac:dyDescent="0.45">
      <c r="B44" s="258"/>
      <c r="C44" s="258"/>
      <c r="D44" s="258"/>
      <c r="E44" s="326"/>
      <c r="F44" s="326"/>
      <c r="G44" s="326"/>
      <c r="H44" s="326"/>
      <c r="I44" s="307"/>
      <c r="J44" s="307"/>
      <c r="K44" s="307"/>
      <c r="L44" s="307"/>
      <c r="M44" s="307"/>
      <c r="O44" s="278"/>
      <c r="P44" s="278"/>
      <c r="Q44" s="278"/>
      <c r="R44" s="283"/>
      <c r="S44" s="283"/>
      <c r="T44" s="283"/>
      <c r="U44" s="283"/>
      <c r="V44" s="283"/>
      <c r="W44" s="308"/>
      <c r="X44" s="308"/>
      <c r="Y44" s="308"/>
      <c r="Z44" s="309"/>
      <c r="AA44" s="309"/>
      <c r="AB44" s="309"/>
      <c r="AC44" s="309"/>
      <c r="AE44" s="215"/>
      <c r="AF44" s="215"/>
      <c r="AG44" s="215"/>
      <c r="AH44" s="302"/>
      <c r="AI44" s="302"/>
      <c r="AJ44" s="302"/>
      <c r="AK44" s="302"/>
      <c r="AL44" s="309"/>
      <c r="AM44" s="309"/>
      <c r="AN44" s="309"/>
      <c r="AO44" s="309"/>
      <c r="AP44" s="309"/>
    </row>
    <row r="45" spans="1:79" ht="18.75" customHeight="1" x14ac:dyDescent="0.25">
      <c r="A45" s="68"/>
      <c r="B45" s="68"/>
      <c r="C45" s="68"/>
      <c r="D45" s="69"/>
      <c r="E45" s="69"/>
      <c r="F45" s="69"/>
      <c r="G45" s="69"/>
      <c r="H45" s="70"/>
      <c r="I45" s="70"/>
      <c r="J45" s="70"/>
      <c r="K45" s="70"/>
      <c r="L45" s="70"/>
      <c r="N45" s="71"/>
      <c r="O45" s="71"/>
      <c r="P45" s="71"/>
      <c r="Q45" s="72"/>
      <c r="R45" s="72"/>
      <c r="S45" s="72"/>
      <c r="T45" s="72"/>
      <c r="U45" s="72"/>
      <c r="V45" s="69"/>
      <c r="W45" s="69"/>
      <c r="X45" s="69"/>
      <c r="Y45" s="69"/>
      <c r="Z45" s="70"/>
      <c r="AA45" s="70"/>
      <c r="AB45" s="70"/>
      <c r="AC45" s="70"/>
      <c r="AD45" s="70"/>
      <c r="AF45" s="73"/>
      <c r="AG45" s="73"/>
      <c r="AH45" s="73"/>
      <c r="AI45" s="74"/>
      <c r="AJ45" s="74"/>
      <c r="AK45" s="74"/>
      <c r="AL45" s="74"/>
      <c r="AM45" s="72"/>
      <c r="AN45" s="72"/>
      <c r="AO45" s="72"/>
      <c r="AP45" s="72"/>
      <c r="AQ45" s="72"/>
      <c r="AR45" s="75"/>
    </row>
    <row r="46" spans="1:79" ht="18.75" customHeight="1" x14ac:dyDescent="0.45">
      <c r="W46" s="53"/>
      <c r="AB46" s="53"/>
    </row>
    <row r="47" spans="1:79" ht="18.75" customHeight="1" x14ac:dyDescent="0.45">
      <c r="B47" s="159" t="s">
        <v>7</v>
      </c>
      <c r="C47" s="159"/>
      <c r="D47" s="160" t="s">
        <v>8</v>
      </c>
      <c r="E47" s="161" t="s">
        <v>9</v>
      </c>
      <c r="F47" s="161"/>
      <c r="G47" s="161"/>
      <c r="H47" s="161"/>
      <c r="I47" s="161"/>
      <c r="J47" s="161"/>
      <c r="K47" s="161"/>
      <c r="L47" s="161"/>
      <c r="M47" s="161"/>
      <c r="N47" s="161"/>
      <c r="O47" s="161"/>
      <c r="P47" s="162" t="s">
        <v>38</v>
      </c>
      <c r="Q47" s="162"/>
      <c r="R47" s="162"/>
      <c r="S47" s="162"/>
      <c r="T47" s="162"/>
      <c r="U47" s="162"/>
      <c r="V47" s="162"/>
      <c r="W47" s="162"/>
      <c r="X47" s="163" t="s">
        <v>12</v>
      </c>
      <c r="Y47" s="163"/>
      <c r="Z47" s="163"/>
      <c r="AA47" s="163"/>
      <c r="AB47" s="163" t="s">
        <v>39</v>
      </c>
      <c r="AC47" s="163"/>
      <c r="AD47" s="163"/>
      <c r="AE47" s="163"/>
      <c r="AF47" s="163"/>
      <c r="AG47" s="163"/>
      <c r="AH47" s="163"/>
      <c r="AI47" s="163"/>
      <c r="AJ47" s="164" t="s">
        <v>40</v>
      </c>
      <c r="AK47" s="164"/>
      <c r="AL47" s="164"/>
      <c r="AM47" s="164"/>
      <c r="AN47" s="165" t="s">
        <v>41</v>
      </c>
      <c r="AO47" s="165"/>
      <c r="AP47" s="165"/>
      <c r="AQ47" s="166" t="s">
        <v>42</v>
      </c>
      <c r="AR47" s="166"/>
      <c r="AS47" s="166"/>
      <c r="AT47" s="166"/>
      <c r="AU47" s="167" t="s">
        <v>43</v>
      </c>
      <c r="AV47" s="167"/>
      <c r="AW47" s="167"/>
      <c r="AX47" s="168" t="s">
        <v>58</v>
      </c>
      <c r="AY47" s="168"/>
      <c r="AZ47" s="168"/>
      <c r="BA47" s="168"/>
      <c r="BB47" s="169" t="s">
        <v>45</v>
      </c>
      <c r="BC47" s="169"/>
      <c r="BD47" s="169"/>
      <c r="BE47" s="169"/>
      <c r="BF47" s="170" t="s">
        <v>46</v>
      </c>
      <c r="BG47" s="170"/>
      <c r="BH47" s="170"/>
      <c r="BI47" s="170"/>
      <c r="BJ47" s="222" t="s">
        <v>47</v>
      </c>
      <c r="BK47" s="222"/>
      <c r="BQ47" s="155" t="s">
        <v>48</v>
      </c>
      <c r="BR47" s="155"/>
      <c r="BS47" s="155"/>
      <c r="BT47" s="155"/>
      <c r="BU47" s="172" t="s">
        <v>42</v>
      </c>
      <c r="BV47" s="172"/>
      <c r="BW47" s="172"/>
      <c r="BX47" s="172"/>
      <c r="BY47" s="173" t="s">
        <v>43</v>
      </c>
      <c r="BZ47" s="173"/>
      <c r="CA47" s="173"/>
    </row>
    <row r="48" spans="1:79" ht="18.75" customHeight="1" x14ac:dyDescent="0.45">
      <c r="B48" s="159"/>
      <c r="C48" s="159"/>
      <c r="D48" s="160"/>
      <c r="E48" s="54"/>
      <c r="F48" s="55"/>
      <c r="G48" s="55"/>
      <c r="H48" s="55"/>
      <c r="I48" s="55"/>
      <c r="J48" s="55"/>
      <c r="K48" s="55"/>
      <c r="L48" s="55"/>
      <c r="M48" s="55"/>
      <c r="N48" s="55"/>
      <c r="O48" s="56"/>
      <c r="P48" s="162" t="s">
        <v>10</v>
      </c>
      <c r="Q48" s="162"/>
      <c r="R48" s="162"/>
      <c r="S48" s="162"/>
      <c r="T48" s="163" t="s">
        <v>11</v>
      </c>
      <c r="U48" s="163"/>
      <c r="V48" s="163"/>
      <c r="W48" s="163"/>
      <c r="X48" s="163"/>
      <c r="Y48" s="163"/>
      <c r="Z48" s="163"/>
      <c r="AA48" s="163"/>
      <c r="AB48" s="163" t="s">
        <v>51</v>
      </c>
      <c r="AC48" s="163"/>
      <c r="AD48" s="163"/>
      <c r="AE48" s="163"/>
      <c r="AF48" s="163" t="s">
        <v>52</v>
      </c>
      <c r="AG48" s="163"/>
      <c r="AH48" s="163"/>
      <c r="AI48" s="163"/>
      <c r="AJ48" s="164"/>
      <c r="AK48" s="164"/>
      <c r="AL48" s="164"/>
      <c r="AM48" s="164"/>
      <c r="AN48" s="165"/>
      <c r="AO48" s="165"/>
      <c r="AP48" s="165"/>
      <c r="AQ48" s="166"/>
      <c r="AR48" s="166"/>
      <c r="AS48" s="166"/>
      <c r="AT48" s="166"/>
      <c r="AU48" s="167"/>
      <c r="AV48" s="167"/>
      <c r="AW48" s="167"/>
      <c r="AX48" s="168"/>
      <c r="AY48" s="168"/>
      <c r="AZ48" s="168"/>
      <c r="BA48" s="168"/>
      <c r="BB48" s="169"/>
      <c r="BC48" s="169"/>
      <c r="BD48" s="169"/>
      <c r="BE48" s="169"/>
      <c r="BF48" s="170"/>
      <c r="BG48" s="170"/>
      <c r="BH48" s="170"/>
      <c r="BI48" s="170"/>
      <c r="BJ48" s="222"/>
      <c r="BK48" s="222"/>
      <c r="BQ48" s="155"/>
      <c r="BR48" s="155"/>
      <c r="BS48" s="155"/>
      <c r="BT48" s="155"/>
      <c r="BU48" s="172"/>
      <c r="BV48" s="172"/>
      <c r="BW48" s="172"/>
      <c r="BX48" s="172"/>
      <c r="BY48" s="173"/>
      <c r="BZ48" s="173"/>
      <c r="CA48" s="173"/>
    </row>
    <row r="49" spans="2:79" ht="18.75" customHeight="1" x14ac:dyDescent="0.45">
      <c r="B49" s="159"/>
      <c r="C49" s="159"/>
      <c r="D49" s="160"/>
      <c r="E49" s="174" t="s">
        <v>18</v>
      </c>
      <c r="F49" s="174"/>
      <c r="G49" s="174"/>
      <c r="H49" s="174"/>
      <c r="I49" s="174"/>
      <c r="J49" s="57" t="s">
        <v>19</v>
      </c>
      <c r="K49" s="175" t="s">
        <v>20</v>
      </c>
      <c r="L49" s="175"/>
      <c r="M49" s="175"/>
      <c r="N49" s="175"/>
      <c r="O49" s="175"/>
      <c r="P49" s="162"/>
      <c r="Q49" s="162"/>
      <c r="R49" s="162"/>
      <c r="S49" s="162"/>
      <c r="T49" s="163"/>
      <c r="U49" s="163"/>
      <c r="V49" s="163"/>
      <c r="W49" s="163"/>
      <c r="X49" s="163"/>
      <c r="Y49" s="163"/>
      <c r="Z49" s="163"/>
      <c r="AA49" s="163"/>
      <c r="AB49" s="163"/>
      <c r="AC49" s="163"/>
      <c r="AD49" s="163"/>
      <c r="AE49" s="163"/>
      <c r="AF49" s="163"/>
      <c r="AG49" s="163"/>
      <c r="AH49" s="163"/>
      <c r="AI49" s="163"/>
      <c r="AJ49" s="164"/>
      <c r="AK49" s="164"/>
      <c r="AL49" s="164"/>
      <c r="AM49" s="164"/>
      <c r="AN49" s="165"/>
      <c r="AO49" s="165"/>
      <c r="AP49" s="165"/>
      <c r="AQ49" s="166"/>
      <c r="AR49" s="166"/>
      <c r="AS49" s="166"/>
      <c r="AT49" s="166"/>
      <c r="AU49" s="167"/>
      <c r="AV49" s="167"/>
      <c r="AW49" s="167"/>
      <c r="AX49" s="168"/>
      <c r="AY49" s="168"/>
      <c r="AZ49" s="168"/>
      <c r="BA49" s="168"/>
      <c r="BB49" s="169"/>
      <c r="BC49" s="169"/>
      <c r="BD49" s="169"/>
      <c r="BE49" s="169"/>
      <c r="BF49" s="170"/>
      <c r="BG49" s="170"/>
      <c r="BH49" s="170"/>
      <c r="BI49" s="170"/>
      <c r="BJ49" s="222"/>
      <c r="BK49" s="222"/>
      <c r="BQ49" s="155"/>
      <c r="BR49" s="155"/>
      <c r="BS49" s="155"/>
      <c r="BT49" s="155"/>
      <c r="BU49" s="172"/>
      <c r="BV49" s="172"/>
      <c r="BW49" s="172"/>
      <c r="BX49" s="172"/>
      <c r="BY49" s="173"/>
      <c r="BZ49" s="173"/>
      <c r="CA49" s="173"/>
    </row>
    <row r="50" spans="2:79" ht="18.75" customHeight="1" x14ac:dyDescent="0.45">
      <c r="B50" s="224">
        <v>0</v>
      </c>
      <c r="C50" s="224"/>
      <c r="D50" s="61"/>
      <c r="E50" s="181"/>
      <c r="F50" s="181"/>
      <c r="G50" s="62" t="s">
        <v>23</v>
      </c>
      <c r="H50" s="189"/>
      <c r="I50" s="189"/>
      <c r="J50" s="63" t="s">
        <v>19</v>
      </c>
      <c r="K50" s="181"/>
      <c r="L50" s="181"/>
      <c r="M50" s="62" t="s">
        <v>23</v>
      </c>
      <c r="N50" s="189"/>
      <c r="O50" s="189"/>
      <c r="P50" s="183"/>
      <c r="Q50" s="183"/>
      <c r="R50" s="183"/>
      <c r="S50" s="183"/>
      <c r="T50" s="225"/>
      <c r="U50" s="225"/>
      <c r="V50" s="225"/>
      <c r="W50" s="225"/>
      <c r="X50" s="225"/>
      <c r="Y50" s="225"/>
      <c r="Z50" s="225"/>
      <c r="AA50" s="225"/>
      <c r="AB50" s="225">
        <v>0</v>
      </c>
      <c r="AC50" s="225"/>
      <c r="AD50" s="225"/>
      <c r="AE50" s="225"/>
      <c r="AF50" s="190">
        <v>0</v>
      </c>
      <c r="AG50" s="190"/>
      <c r="AH50" s="190"/>
      <c r="AI50" s="190"/>
      <c r="AJ50" s="226">
        <f t="shared" ref="AJ50:AJ69" si="11">P50+T50+IF((AB50-X50)&gt;0,0,(AB50-X50))</f>
        <v>0</v>
      </c>
      <c r="AK50" s="226"/>
      <c r="AL50" s="226"/>
      <c r="AM50" s="226"/>
      <c r="AN50" s="185">
        <f t="shared" ref="AN50:AN69" si="12">(TIME(AU50,BJ50,0)/"1:0:0")</f>
        <v>0</v>
      </c>
      <c r="AO50" s="185"/>
      <c r="AP50" s="185"/>
      <c r="AQ50" s="226">
        <f t="shared" ref="AQ50:AQ69" si="13">IFERROR(AJ50/AN50,0)</f>
        <v>0</v>
      </c>
      <c r="AR50" s="226"/>
      <c r="AS50" s="226"/>
      <c r="AT50" s="226"/>
      <c r="AU50" s="187">
        <f t="shared" ref="AU50:AU69" si="14">IF(K50-E50&gt;=0,K50-E50,24-E50+K50)-IF(N50-H50&lt;0,1,0)</f>
        <v>0</v>
      </c>
      <c r="AV50" s="187"/>
      <c r="AW50" s="187"/>
      <c r="AX50" s="227">
        <f t="shared" ref="AX50:AX69" si="15">AQ50*AU50</f>
        <v>0</v>
      </c>
      <c r="AY50" s="227"/>
      <c r="AZ50" s="227"/>
      <c r="BA50" s="227"/>
      <c r="BB50" s="228">
        <f t="shared" ref="BB50:BB69" si="16">3500*(TIME(AU50,0,0)/"1:0:0")</f>
        <v>0</v>
      </c>
      <c r="BC50" s="228"/>
      <c r="BD50" s="228"/>
      <c r="BE50" s="228"/>
      <c r="BF50" s="196">
        <f t="shared" ref="BF50:BF69" si="17">MIN(AX50,BB50)</f>
        <v>0</v>
      </c>
      <c r="BG50" s="196"/>
      <c r="BH50" s="196"/>
      <c r="BI50" s="196"/>
      <c r="BJ50" s="287">
        <f t="shared" ref="BJ50:BJ69" si="18">IF(N50-H50&lt;0,60+(N50-H50),N50-H50)</f>
        <v>0</v>
      </c>
      <c r="BK50" s="287"/>
      <c r="BQ50" s="223">
        <f t="shared" ref="BQ50:BQ69" si="19">P50+T50</f>
        <v>0</v>
      </c>
      <c r="BR50" s="223"/>
      <c r="BS50" s="223"/>
      <c r="BT50" s="223"/>
      <c r="BU50" s="178">
        <f t="shared" ref="BU50:BU69" si="20">IF(IFERROR(BQ50/AN50,0)&gt;3500,3500,IFERROR(BQ50/AN50,0))</f>
        <v>0</v>
      </c>
      <c r="BV50" s="178"/>
      <c r="BW50" s="178"/>
      <c r="BX50" s="178"/>
      <c r="BY50" s="179">
        <f t="shared" ref="BY50:BY69" si="21">IFERROR(ROUNDUP(BF50/BU50,0),0)</f>
        <v>0</v>
      </c>
      <c r="BZ50" s="179"/>
      <c r="CA50" s="179"/>
    </row>
    <row r="51" spans="2:79" ht="18.75" customHeight="1" x14ac:dyDescent="0.45">
      <c r="B51" s="224">
        <v>0</v>
      </c>
      <c r="C51" s="224"/>
      <c r="D51" s="61"/>
      <c r="E51" s="181"/>
      <c r="F51" s="181"/>
      <c r="G51" s="62" t="s">
        <v>23</v>
      </c>
      <c r="H51" s="189"/>
      <c r="I51" s="189"/>
      <c r="J51" s="63" t="s">
        <v>19</v>
      </c>
      <c r="K51" s="181"/>
      <c r="L51" s="181"/>
      <c r="M51" s="62" t="s">
        <v>23</v>
      </c>
      <c r="N51" s="189"/>
      <c r="O51" s="189"/>
      <c r="P51" s="183"/>
      <c r="Q51" s="183"/>
      <c r="R51" s="183"/>
      <c r="S51" s="183"/>
      <c r="T51" s="225"/>
      <c r="U51" s="225"/>
      <c r="V51" s="225"/>
      <c r="W51" s="225"/>
      <c r="X51" s="225"/>
      <c r="Y51" s="225"/>
      <c r="Z51" s="225"/>
      <c r="AA51" s="225"/>
      <c r="AB51" s="225">
        <v>0</v>
      </c>
      <c r="AC51" s="225"/>
      <c r="AD51" s="225"/>
      <c r="AE51" s="225"/>
      <c r="AF51" s="190">
        <v>0</v>
      </c>
      <c r="AG51" s="190"/>
      <c r="AH51" s="190"/>
      <c r="AI51" s="190"/>
      <c r="AJ51" s="226">
        <f t="shared" si="11"/>
        <v>0</v>
      </c>
      <c r="AK51" s="226"/>
      <c r="AL51" s="226"/>
      <c r="AM51" s="226"/>
      <c r="AN51" s="185">
        <f t="shared" si="12"/>
        <v>0</v>
      </c>
      <c r="AO51" s="185"/>
      <c r="AP51" s="185"/>
      <c r="AQ51" s="226">
        <f t="shared" si="13"/>
        <v>0</v>
      </c>
      <c r="AR51" s="226"/>
      <c r="AS51" s="226"/>
      <c r="AT51" s="226"/>
      <c r="AU51" s="187">
        <f t="shared" si="14"/>
        <v>0</v>
      </c>
      <c r="AV51" s="187"/>
      <c r="AW51" s="187"/>
      <c r="AX51" s="227">
        <f t="shared" si="15"/>
        <v>0</v>
      </c>
      <c r="AY51" s="227"/>
      <c r="AZ51" s="227"/>
      <c r="BA51" s="227"/>
      <c r="BB51" s="228">
        <f t="shared" si="16"/>
        <v>0</v>
      </c>
      <c r="BC51" s="228"/>
      <c r="BD51" s="228"/>
      <c r="BE51" s="228"/>
      <c r="BF51" s="196">
        <f t="shared" si="17"/>
        <v>0</v>
      </c>
      <c r="BG51" s="196"/>
      <c r="BH51" s="196"/>
      <c r="BI51" s="196"/>
      <c r="BJ51" s="287">
        <f t="shared" si="18"/>
        <v>0</v>
      </c>
      <c r="BK51" s="287"/>
      <c r="BQ51" s="223">
        <f t="shared" si="19"/>
        <v>0</v>
      </c>
      <c r="BR51" s="223"/>
      <c r="BS51" s="223"/>
      <c r="BT51" s="223"/>
      <c r="BU51" s="178">
        <f t="shared" si="20"/>
        <v>0</v>
      </c>
      <c r="BV51" s="178"/>
      <c r="BW51" s="178"/>
      <c r="BX51" s="178"/>
      <c r="BY51" s="179">
        <f t="shared" si="21"/>
        <v>0</v>
      </c>
      <c r="BZ51" s="179"/>
      <c r="CA51" s="179"/>
    </row>
    <row r="52" spans="2:79" ht="18.75" customHeight="1" x14ac:dyDescent="0.45">
      <c r="B52" s="224">
        <v>0</v>
      </c>
      <c r="C52" s="224"/>
      <c r="D52" s="61"/>
      <c r="E52" s="181"/>
      <c r="F52" s="181"/>
      <c r="G52" s="62" t="s">
        <v>23</v>
      </c>
      <c r="H52" s="189"/>
      <c r="I52" s="189"/>
      <c r="J52" s="63" t="s">
        <v>19</v>
      </c>
      <c r="K52" s="181"/>
      <c r="L52" s="181"/>
      <c r="M52" s="62" t="s">
        <v>23</v>
      </c>
      <c r="N52" s="189"/>
      <c r="O52" s="189"/>
      <c r="P52" s="183"/>
      <c r="Q52" s="183"/>
      <c r="R52" s="183"/>
      <c r="S52" s="183"/>
      <c r="T52" s="225"/>
      <c r="U52" s="225"/>
      <c r="V52" s="225"/>
      <c r="W52" s="225"/>
      <c r="X52" s="225"/>
      <c r="Y52" s="225"/>
      <c r="Z52" s="225"/>
      <c r="AA52" s="225"/>
      <c r="AB52" s="225">
        <v>0</v>
      </c>
      <c r="AC52" s="225"/>
      <c r="AD52" s="225"/>
      <c r="AE52" s="225"/>
      <c r="AF52" s="190">
        <v>0</v>
      </c>
      <c r="AG52" s="190"/>
      <c r="AH52" s="190"/>
      <c r="AI52" s="190"/>
      <c r="AJ52" s="226">
        <f t="shared" si="11"/>
        <v>0</v>
      </c>
      <c r="AK52" s="226"/>
      <c r="AL52" s="226"/>
      <c r="AM52" s="226"/>
      <c r="AN52" s="185">
        <f t="shared" si="12"/>
        <v>0</v>
      </c>
      <c r="AO52" s="185"/>
      <c r="AP52" s="185"/>
      <c r="AQ52" s="226">
        <f t="shared" si="13"/>
        <v>0</v>
      </c>
      <c r="AR52" s="226"/>
      <c r="AS52" s="226"/>
      <c r="AT52" s="226"/>
      <c r="AU52" s="187">
        <f t="shared" si="14"/>
        <v>0</v>
      </c>
      <c r="AV52" s="187"/>
      <c r="AW52" s="187"/>
      <c r="AX52" s="227">
        <f t="shared" si="15"/>
        <v>0</v>
      </c>
      <c r="AY52" s="227"/>
      <c r="AZ52" s="227"/>
      <c r="BA52" s="227"/>
      <c r="BB52" s="228">
        <f t="shared" si="16"/>
        <v>0</v>
      </c>
      <c r="BC52" s="228"/>
      <c r="BD52" s="228"/>
      <c r="BE52" s="228"/>
      <c r="BF52" s="196">
        <f t="shared" si="17"/>
        <v>0</v>
      </c>
      <c r="BG52" s="196"/>
      <c r="BH52" s="196"/>
      <c r="BI52" s="196"/>
      <c r="BJ52" s="287">
        <f t="shared" si="18"/>
        <v>0</v>
      </c>
      <c r="BK52" s="287"/>
      <c r="BQ52" s="223">
        <f t="shared" si="19"/>
        <v>0</v>
      </c>
      <c r="BR52" s="223"/>
      <c r="BS52" s="223"/>
      <c r="BT52" s="223"/>
      <c r="BU52" s="178">
        <f t="shared" si="20"/>
        <v>0</v>
      </c>
      <c r="BV52" s="178"/>
      <c r="BW52" s="178"/>
      <c r="BX52" s="178"/>
      <c r="BY52" s="179">
        <f t="shared" si="21"/>
        <v>0</v>
      </c>
      <c r="BZ52" s="179"/>
      <c r="CA52" s="179"/>
    </row>
    <row r="53" spans="2:79" ht="18.75" customHeight="1" x14ac:dyDescent="0.45">
      <c r="B53" s="224" t="s">
        <v>53</v>
      </c>
      <c r="C53" s="224"/>
      <c r="D53" s="61"/>
      <c r="E53" s="181"/>
      <c r="F53" s="181"/>
      <c r="G53" s="62" t="s">
        <v>23</v>
      </c>
      <c r="H53" s="189"/>
      <c r="I53" s="189"/>
      <c r="J53" s="63" t="s">
        <v>19</v>
      </c>
      <c r="K53" s="181"/>
      <c r="L53" s="181"/>
      <c r="M53" s="62" t="s">
        <v>23</v>
      </c>
      <c r="N53" s="189"/>
      <c r="O53" s="189"/>
      <c r="P53" s="183"/>
      <c r="Q53" s="183"/>
      <c r="R53" s="183"/>
      <c r="S53" s="183"/>
      <c r="T53" s="225"/>
      <c r="U53" s="225"/>
      <c r="V53" s="225"/>
      <c r="W53" s="225"/>
      <c r="X53" s="225"/>
      <c r="Y53" s="225"/>
      <c r="Z53" s="225"/>
      <c r="AA53" s="225"/>
      <c r="AB53" s="225">
        <v>0</v>
      </c>
      <c r="AC53" s="225"/>
      <c r="AD53" s="225"/>
      <c r="AE53" s="225"/>
      <c r="AF53" s="190">
        <v>0</v>
      </c>
      <c r="AG53" s="190"/>
      <c r="AH53" s="190"/>
      <c r="AI53" s="190"/>
      <c r="AJ53" s="226">
        <f t="shared" si="11"/>
        <v>0</v>
      </c>
      <c r="AK53" s="226"/>
      <c r="AL53" s="226"/>
      <c r="AM53" s="226"/>
      <c r="AN53" s="185">
        <f t="shared" si="12"/>
        <v>0</v>
      </c>
      <c r="AO53" s="185"/>
      <c r="AP53" s="185"/>
      <c r="AQ53" s="226">
        <f t="shared" si="13"/>
        <v>0</v>
      </c>
      <c r="AR53" s="226"/>
      <c r="AS53" s="226"/>
      <c r="AT53" s="226"/>
      <c r="AU53" s="187">
        <f t="shared" si="14"/>
        <v>0</v>
      </c>
      <c r="AV53" s="187"/>
      <c r="AW53" s="187"/>
      <c r="AX53" s="227">
        <f t="shared" si="15"/>
        <v>0</v>
      </c>
      <c r="AY53" s="227"/>
      <c r="AZ53" s="227"/>
      <c r="BA53" s="227"/>
      <c r="BB53" s="228">
        <f t="shared" si="16"/>
        <v>0</v>
      </c>
      <c r="BC53" s="228"/>
      <c r="BD53" s="228"/>
      <c r="BE53" s="228"/>
      <c r="BF53" s="196">
        <f t="shared" si="17"/>
        <v>0</v>
      </c>
      <c r="BG53" s="196"/>
      <c r="BH53" s="196"/>
      <c r="BI53" s="196"/>
      <c r="BJ53" s="287">
        <f t="shared" si="18"/>
        <v>0</v>
      </c>
      <c r="BK53" s="287"/>
      <c r="BQ53" s="223">
        <f t="shared" si="19"/>
        <v>0</v>
      </c>
      <c r="BR53" s="223"/>
      <c r="BS53" s="223"/>
      <c r="BT53" s="223"/>
      <c r="BU53" s="178">
        <f t="shared" si="20"/>
        <v>0</v>
      </c>
      <c r="BV53" s="178"/>
      <c r="BW53" s="178"/>
      <c r="BX53" s="178"/>
      <c r="BY53" s="179">
        <f t="shared" si="21"/>
        <v>0</v>
      </c>
      <c r="BZ53" s="179"/>
      <c r="CA53" s="179"/>
    </row>
    <row r="54" spans="2:79" ht="18.75" customHeight="1" x14ac:dyDescent="0.45">
      <c r="B54" s="180" t="s">
        <v>53</v>
      </c>
      <c r="C54" s="180"/>
      <c r="D54" s="61"/>
      <c r="E54" s="181"/>
      <c r="F54" s="181"/>
      <c r="G54" s="62" t="s">
        <v>23</v>
      </c>
      <c r="H54" s="189"/>
      <c r="I54" s="189"/>
      <c r="J54" s="63" t="s">
        <v>19</v>
      </c>
      <c r="K54" s="181"/>
      <c r="L54" s="181"/>
      <c r="M54" s="62" t="s">
        <v>23</v>
      </c>
      <c r="N54" s="189"/>
      <c r="O54" s="189"/>
      <c r="P54" s="183"/>
      <c r="Q54" s="183"/>
      <c r="R54" s="183"/>
      <c r="S54" s="183"/>
      <c r="T54" s="190"/>
      <c r="U54" s="190"/>
      <c r="V54" s="190"/>
      <c r="W54" s="190"/>
      <c r="X54" s="190"/>
      <c r="Y54" s="190"/>
      <c r="Z54" s="190"/>
      <c r="AA54" s="190"/>
      <c r="AB54" s="190">
        <v>0</v>
      </c>
      <c r="AC54" s="190"/>
      <c r="AD54" s="190"/>
      <c r="AE54" s="190"/>
      <c r="AF54" s="190">
        <v>0</v>
      </c>
      <c r="AG54" s="190"/>
      <c r="AH54" s="190"/>
      <c r="AI54" s="190"/>
      <c r="AJ54" s="226">
        <f t="shared" si="11"/>
        <v>0</v>
      </c>
      <c r="AK54" s="226"/>
      <c r="AL54" s="226"/>
      <c r="AM54" s="226"/>
      <c r="AN54" s="185">
        <f t="shared" si="12"/>
        <v>0</v>
      </c>
      <c r="AO54" s="185"/>
      <c r="AP54" s="185"/>
      <c r="AQ54" s="226">
        <f t="shared" si="13"/>
        <v>0</v>
      </c>
      <c r="AR54" s="226"/>
      <c r="AS54" s="226"/>
      <c r="AT54" s="226"/>
      <c r="AU54" s="187">
        <f t="shared" si="14"/>
        <v>0</v>
      </c>
      <c r="AV54" s="187"/>
      <c r="AW54" s="187"/>
      <c r="AX54" s="227">
        <f t="shared" si="15"/>
        <v>0</v>
      </c>
      <c r="AY54" s="227"/>
      <c r="AZ54" s="227"/>
      <c r="BA54" s="227"/>
      <c r="BB54" s="228">
        <f t="shared" si="16"/>
        <v>0</v>
      </c>
      <c r="BC54" s="228"/>
      <c r="BD54" s="228"/>
      <c r="BE54" s="228"/>
      <c r="BF54" s="196">
        <f t="shared" si="17"/>
        <v>0</v>
      </c>
      <c r="BG54" s="196"/>
      <c r="BH54" s="196"/>
      <c r="BI54" s="196"/>
      <c r="BJ54" s="229">
        <f t="shared" si="18"/>
        <v>0</v>
      </c>
      <c r="BK54" s="229"/>
      <c r="BQ54" s="177">
        <f t="shared" si="19"/>
        <v>0</v>
      </c>
      <c r="BR54" s="177"/>
      <c r="BS54" s="177"/>
      <c r="BT54" s="177"/>
      <c r="BU54" s="178">
        <f t="shared" si="20"/>
        <v>0</v>
      </c>
      <c r="BV54" s="178"/>
      <c r="BW54" s="178"/>
      <c r="BX54" s="178"/>
      <c r="BY54" s="179">
        <f t="shared" si="21"/>
        <v>0</v>
      </c>
      <c r="BZ54" s="179"/>
      <c r="CA54" s="179"/>
    </row>
    <row r="55" spans="2:79" ht="18.75" customHeight="1" x14ac:dyDescent="0.45">
      <c r="B55" s="180" t="s">
        <v>53</v>
      </c>
      <c r="C55" s="180"/>
      <c r="D55" s="64"/>
      <c r="E55" s="181"/>
      <c r="F55" s="181"/>
      <c r="G55" s="65" t="s">
        <v>23</v>
      </c>
      <c r="H55" s="189"/>
      <c r="I55" s="189"/>
      <c r="J55" s="66" t="s">
        <v>19</v>
      </c>
      <c r="K55" s="181"/>
      <c r="L55" s="181"/>
      <c r="M55" s="65" t="s">
        <v>23</v>
      </c>
      <c r="N55" s="189"/>
      <c r="O55" s="189"/>
      <c r="P55" s="183"/>
      <c r="Q55" s="183"/>
      <c r="R55" s="183"/>
      <c r="S55" s="183"/>
      <c r="T55" s="190"/>
      <c r="U55" s="190"/>
      <c r="V55" s="190"/>
      <c r="W55" s="190"/>
      <c r="X55" s="190"/>
      <c r="Y55" s="190"/>
      <c r="Z55" s="190"/>
      <c r="AA55" s="190"/>
      <c r="AB55" s="190">
        <v>0</v>
      </c>
      <c r="AC55" s="190"/>
      <c r="AD55" s="190"/>
      <c r="AE55" s="190"/>
      <c r="AF55" s="190">
        <v>0</v>
      </c>
      <c r="AG55" s="190"/>
      <c r="AH55" s="190"/>
      <c r="AI55" s="190"/>
      <c r="AJ55" s="236">
        <f t="shared" si="11"/>
        <v>0</v>
      </c>
      <c r="AK55" s="236"/>
      <c r="AL55" s="236"/>
      <c r="AM55" s="236"/>
      <c r="AN55" s="185">
        <f t="shared" si="12"/>
        <v>0</v>
      </c>
      <c r="AO55" s="185"/>
      <c r="AP55" s="185"/>
      <c r="AQ55" s="236">
        <f t="shared" si="13"/>
        <v>0</v>
      </c>
      <c r="AR55" s="236"/>
      <c r="AS55" s="236"/>
      <c r="AT55" s="236"/>
      <c r="AU55" s="187">
        <f t="shared" si="14"/>
        <v>0</v>
      </c>
      <c r="AV55" s="187"/>
      <c r="AW55" s="187"/>
      <c r="AX55" s="188">
        <f t="shared" si="15"/>
        <v>0</v>
      </c>
      <c r="AY55" s="188"/>
      <c r="AZ55" s="188"/>
      <c r="BA55" s="188"/>
      <c r="BB55" s="237">
        <f t="shared" si="16"/>
        <v>0</v>
      </c>
      <c r="BC55" s="237"/>
      <c r="BD55" s="237"/>
      <c r="BE55" s="237"/>
      <c r="BF55" s="156">
        <f t="shared" si="17"/>
        <v>0</v>
      </c>
      <c r="BG55" s="156"/>
      <c r="BH55" s="156"/>
      <c r="BI55" s="156"/>
      <c r="BJ55" s="229">
        <f t="shared" si="18"/>
        <v>0</v>
      </c>
      <c r="BK55" s="229"/>
      <c r="BQ55" s="177">
        <f t="shared" si="19"/>
        <v>0</v>
      </c>
      <c r="BR55" s="177"/>
      <c r="BS55" s="177"/>
      <c r="BT55" s="177"/>
      <c r="BU55" s="178">
        <f t="shared" si="20"/>
        <v>0</v>
      </c>
      <c r="BV55" s="178"/>
      <c r="BW55" s="178"/>
      <c r="BX55" s="178"/>
      <c r="BY55" s="179">
        <f t="shared" si="21"/>
        <v>0</v>
      </c>
      <c r="BZ55" s="179"/>
      <c r="CA55" s="179"/>
    </row>
    <row r="56" spans="2:79" ht="18.75" customHeight="1" x14ac:dyDescent="0.45">
      <c r="B56" s="224">
        <v>0</v>
      </c>
      <c r="C56" s="224"/>
      <c r="D56" s="61"/>
      <c r="E56" s="181"/>
      <c r="F56" s="181"/>
      <c r="G56" s="62" t="s">
        <v>23</v>
      </c>
      <c r="H56" s="189"/>
      <c r="I56" s="189"/>
      <c r="J56" s="63" t="s">
        <v>19</v>
      </c>
      <c r="K56" s="181"/>
      <c r="L56" s="181"/>
      <c r="M56" s="62" t="s">
        <v>23</v>
      </c>
      <c r="N56" s="189"/>
      <c r="O56" s="189"/>
      <c r="P56" s="183"/>
      <c r="Q56" s="183"/>
      <c r="R56" s="183"/>
      <c r="S56" s="183"/>
      <c r="T56" s="225"/>
      <c r="U56" s="225"/>
      <c r="V56" s="225"/>
      <c r="W56" s="225"/>
      <c r="X56" s="225"/>
      <c r="Y56" s="225"/>
      <c r="Z56" s="225"/>
      <c r="AA56" s="225"/>
      <c r="AB56" s="225">
        <v>0</v>
      </c>
      <c r="AC56" s="225"/>
      <c r="AD56" s="225"/>
      <c r="AE56" s="225"/>
      <c r="AF56" s="190">
        <v>0</v>
      </c>
      <c r="AG56" s="190"/>
      <c r="AH56" s="190"/>
      <c r="AI56" s="190"/>
      <c r="AJ56" s="230">
        <f t="shared" si="11"/>
        <v>0</v>
      </c>
      <c r="AK56" s="230"/>
      <c r="AL56" s="230"/>
      <c r="AM56" s="230"/>
      <c r="AN56" s="231">
        <f t="shared" si="12"/>
        <v>0</v>
      </c>
      <c r="AO56" s="231"/>
      <c r="AP56" s="231"/>
      <c r="AQ56" s="230">
        <f t="shared" si="13"/>
        <v>0</v>
      </c>
      <c r="AR56" s="230"/>
      <c r="AS56" s="230"/>
      <c r="AT56" s="230"/>
      <c r="AU56" s="232">
        <f t="shared" si="14"/>
        <v>0</v>
      </c>
      <c r="AV56" s="232"/>
      <c r="AW56" s="232"/>
      <c r="AX56" s="233">
        <f t="shared" si="15"/>
        <v>0</v>
      </c>
      <c r="AY56" s="233"/>
      <c r="AZ56" s="233"/>
      <c r="BA56" s="233"/>
      <c r="BB56" s="234">
        <f t="shared" si="16"/>
        <v>0</v>
      </c>
      <c r="BC56" s="234"/>
      <c r="BD56" s="234"/>
      <c r="BE56" s="234"/>
      <c r="BF56" s="235">
        <f t="shared" si="17"/>
        <v>0</v>
      </c>
      <c r="BG56" s="235"/>
      <c r="BH56" s="235"/>
      <c r="BI56" s="235"/>
      <c r="BJ56" s="288">
        <f t="shared" si="18"/>
        <v>0</v>
      </c>
      <c r="BK56" s="288"/>
      <c r="BQ56" s="238">
        <f t="shared" si="19"/>
        <v>0</v>
      </c>
      <c r="BR56" s="238"/>
      <c r="BS56" s="238"/>
      <c r="BT56" s="238"/>
      <c r="BU56" s="239">
        <f t="shared" si="20"/>
        <v>0</v>
      </c>
      <c r="BV56" s="239"/>
      <c r="BW56" s="239"/>
      <c r="BX56" s="239"/>
      <c r="BY56" s="240">
        <f t="shared" si="21"/>
        <v>0</v>
      </c>
      <c r="BZ56" s="240"/>
      <c r="CA56" s="240"/>
    </row>
    <row r="57" spans="2:79" ht="18.75" customHeight="1" x14ac:dyDescent="0.45">
      <c r="B57" s="224">
        <v>0</v>
      </c>
      <c r="C57" s="224"/>
      <c r="D57" s="61"/>
      <c r="E57" s="181"/>
      <c r="F57" s="181"/>
      <c r="G57" s="62" t="s">
        <v>23</v>
      </c>
      <c r="H57" s="189"/>
      <c r="I57" s="189"/>
      <c r="J57" s="63" t="s">
        <v>19</v>
      </c>
      <c r="K57" s="181"/>
      <c r="L57" s="181"/>
      <c r="M57" s="62" t="s">
        <v>23</v>
      </c>
      <c r="N57" s="189"/>
      <c r="O57" s="189"/>
      <c r="P57" s="183"/>
      <c r="Q57" s="183"/>
      <c r="R57" s="183"/>
      <c r="S57" s="183"/>
      <c r="T57" s="225"/>
      <c r="U57" s="225"/>
      <c r="V57" s="225"/>
      <c r="W57" s="225"/>
      <c r="X57" s="225"/>
      <c r="Y57" s="225"/>
      <c r="Z57" s="225"/>
      <c r="AA57" s="225"/>
      <c r="AB57" s="225">
        <v>0</v>
      </c>
      <c r="AC57" s="225"/>
      <c r="AD57" s="225"/>
      <c r="AE57" s="225"/>
      <c r="AF57" s="190">
        <v>0</v>
      </c>
      <c r="AG57" s="190"/>
      <c r="AH57" s="190"/>
      <c r="AI57" s="190"/>
      <c r="AJ57" s="226">
        <f t="shared" si="11"/>
        <v>0</v>
      </c>
      <c r="AK57" s="226"/>
      <c r="AL57" s="226"/>
      <c r="AM57" s="226"/>
      <c r="AN57" s="185">
        <f t="shared" si="12"/>
        <v>0</v>
      </c>
      <c r="AO57" s="185"/>
      <c r="AP57" s="185"/>
      <c r="AQ57" s="226">
        <f t="shared" si="13"/>
        <v>0</v>
      </c>
      <c r="AR57" s="226"/>
      <c r="AS57" s="226"/>
      <c r="AT57" s="226"/>
      <c r="AU57" s="187">
        <f t="shared" si="14"/>
        <v>0</v>
      </c>
      <c r="AV57" s="187"/>
      <c r="AW57" s="187"/>
      <c r="AX57" s="227">
        <f t="shared" si="15"/>
        <v>0</v>
      </c>
      <c r="AY57" s="227"/>
      <c r="AZ57" s="227"/>
      <c r="BA57" s="227"/>
      <c r="BB57" s="228">
        <f t="shared" si="16"/>
        <v>0</v>
      </c>
      <c r="BC57" s="228"/>
      <c r="BD57" s="228"/>
      <c r="BE57" s="228"/>
      <c r="BF57" s="196">
        <f t="shared" si="17"/>
        <v>0</v>
      </c>
      <c r="BG57" s="196"/>
      <c r="BH57" s="196"/>
      <c r="BI57" s="196"/>
      <c r="BJ57" s="287">
        <f t="shared" si="18"/>
        <v>0</v>
      </c>
      <c r="BK57" s="287"/>
      <c r="BQ57" s="223">
        <f t="shared" si="19"/>
        <v>0</v>
      </c>
      <c r="BR57" s="223"/>
      <c r="BS57" s="223"/>
      <c r="BT57" s="223"/>
      <c r="BU57" s="178">
        <f t="shared" si="20"/>
        <v>0</v>
      </c>
      <c r="BV57" s="178"/>
      <c r="BW57" s="178"/>
      <c r="BX57" s="178"/>
      <c r="BY57" s="179">
        <f t="shared" si="21"/>
        <v>0</v>
      </c>
      <c r="BZ57" s="179"/>
      <c r="CA57" s="179"/>
    </row>
    <row r="58" spans="2:79" ht="18.75" customHeight="1" x14ac:dyDescent="0.45">
      <c r="B58" s="224">
        <v>0</v>
      </c>
      <c r="C58" s="224"/>
      <c r="D58" s="61"/>
      <c r="E58" s="181"/>
      <c r="F58" s="181"/>
      <c r="G58" s="62" t="s">
        <v>23</v>
      </c>
      <c r="H58" s="189"/>
      <c r="I58" s="189"/>
      <c r="J58" s="63" t="s">
        <v>19</v>
      </c>
      <c r="K58" s="181"/>
      <c r="L58" s="181"/>
      <c r="M58" s="62" t="s">
        <v>23</v>
      </c>
      <c r="N58" s="189"/>
      <c r="O58" s="189"/>
      <c r="P58" s="183"/>
      <c r="Q58" s="183"/>
      <c r="R58" s="183"/>
      <c r="S58" s="183"/>
      <c r="T58" s="225"/>
      <c r="U58" s="225"/>
      <c r="V58" s="225"/>
      <c r="W58" s="225"/>
      <c r="X58" s="225"/>
      <c r="Y58" s="225"/>
      <c r="Z58" s="225"/>
      <c r="AA58" s="225"/>
      <c r="AB58" s="225">
        <v>0</v>
      </c>
      <c r="AC58" s="225"/>
      <c r="AD58" s="225"/>
      <c r="AE58" s="225"/>
      <c r="AF58" s="190">
        <v>0</v>
      </c>
      <c r="AG58" s="190"/>
      <c r="AH58" s="190"/>
      <c r="AI58" s="190"/>
      <c r="AJ58" s="226">
        <f t="shared" si="11"/>
        <v>0</v>
      </c>
      <c r="AK58" s="226"/>
      <c r="AL58" s="226"/>
      <c r="AM58" s="226"/>
      <c r="AN58" s="185">
        <f t="shared" si="12"/>
        <v>0</v>
      </c>
      <c r="AO58" s="185"/>
      <c r="AP58" s="185"/>
      <c r="AQ58" s="226">
        <f t="shared" si="13"/>
        <v>0</v>
      </c>
      <c r="AR58" s="226"/>
      <c r="AS58" s="226"/>
      <c r="AT58" s="226"/>
      <c r="AU58" s="187">
        <f t="shared" si="14"/>
        <v>0</v>
      </c>
      <c r="AV58" s="187"/>
      <c r="AW58" s="187"/>
      <c r="AX58" s="227">
        <f t="shared" si="15"/>
        <v>0</v>
      </c>
      <c r="AY58" s="227"/>
      <c r="AZ58" s="227"/>
      <c r="BA58" s="227"/>
      <c r="BB58" s="228">
        <f t="shared" si="16"/>
        <v>0</v>
      </c>
      <c r="BC58" s="228"/>
      <c r="BD58" s="228"/>
      <c r="BE58" s="228"/>
      <c r="BF58" s="196">
        <f t="shared" si="17"/>
        <v>0</v>
      </c>
      <c r="BG58" s="196"/>
      <c r="BH58" s="196"/>
      <c r="BI58" s="196"/>
      <c r="BJ58" s="287">
        <f t="shared" si="18"/>
        <v>0</v>
      </c>
      <c r="BK58" s="287"/>
      <c r="BQ58" s="223">
        <f t="shared" si="19"/>
        <v>0</v>
      </c>
      <c r="BR58" s="223"/>
      <c r="BS58" s="223"/>
      <c r="BT58" s="223"/>
      <c r="BU58" s="178">
        <f t="shared" si="20"/>
        <v>0</v>
      </c>
      <c r="BV58" s="178"/>
      <c r="BW58" s="178"/>
      <c r="BX58" s="178"/>
      <c r="BY58" s="179">
        <f t="shared" si="21"/>
        <v>0</v>
      </c>
      <c r="BZ58" s="179"/>
      <c r="CA58" s="179"/>
    </row>
    <row r="59" spans="2:79" ht="18.75" customHeight="1" x14ac:dyDescent="0.45">
      <c r="B59" s="224">
        <v>0</v>
      </c>
      <c r="C59" s="224"/>
      <c r="D59" s="61"/>
      <c r="E59" s="181"/>
      <c r="F59" s="181"/>
      <c r="G59" s="62" t="s">
        <v>23</v>
      </c>
      <c r="H59" s="189"/>
      <c r="I59" s="189"/>
      <c r="J59" s="63" t="s">
        <v>19</v>
      </c>
      <c r="K59" s="181"/>
      <c r="L59" s="181"/>
      <c r="M59" s="62" t="s">
        <v>23</v>
      </c>
      <c r="N59" s="189"/>
      <c r="O59" s="189"/>
      <c r="P59" s="183"/>
      <c r="Q59" s="183"/>
      <c r="R59" s="183"/>
      <c r="S59" s="183"/>
      <c r="T59" s="225"/>
      <c r="U59" s="225"/>
      <c r="V59" s="225"/>
      <c r="W59" s="225"/>
      <c r="X59" s="225"/>
      <c r="Y59" s="225"/>
      <c r="Z59" s="225"/>
      <c r="AA59" s="225"/>
      <c r="AB59" s="225">
        <v>0</v>
      </c>
      <c r="AC59" s="225"/>
      <c r="AD59" s="225"/>
      <c r="AE59" s="225"/>
      <c r="AF59" s="190">
        <v>0</v>
      </c>
      <c r="AG59" s="190"/>
      <c r="AH59" s="190"/>
      <c r="AI59" s="190"/>
      <c r="AJ59" s="226">
        <f t="shared" si="11"/>
        <v>0</v>
      </c>
      <c r="AK59" s="226"/>
      <c r="AL59" s="226"/>
      <c r="AM59" s="226"/>
      <c r="AN59" s="185">
        <f t="shared" si="12"/>
        <v>0</v>
      </c>
      <c r="AO59" s="185"/>
      <c r="AP59" s="185"/>
      <c r="AQ59" s="226">
        <f t="shared" si="13"/>
        <v>0</v>
      </c>
      <c r="AR59" s="226"/>
      <c r="AS59" s="226"/>
      <c r="AT59" s="226"/>
      <c r="AU59" s="187">
        <f t="shared" si="14"/>
        <v>0</v>
      </c>
      <c r="AV59" s="187"/>
      <c r="AW59" s="187"/>
      <c r="AX59" s="227">
        <f t="shared" si="15"/>
        <v>0</v>
      </c>
      <c r="AY59" s="227"/>
      <c r="AZ59" s="227"/>
      <c r="BA59" s="227"/>
      <c r="BB59" s="228">
        <f t="shared" si="16"/>
        <v>0</v>
      </c>
      <c r="BC59" s="228"/>
      <c r="BD59" s="228"/>
      <c r="BE59" s="228"/>
      <c r="BF59" s="196">
        <f t="shared" si="17"/>
        <v>0</v>
      </c>
      <c r="BG59" s="196"/>
      <c r="BH59" s="196"/>
      <c r="BI59" s="196"/>
      <c r="BJ59" s="287">
        <f t="shared" si="18"/>
        <v>0</v>
      </c>
      <c r="BK59" s="287"/>
      <c r="BQ59" s="223">
        <f t="shared" si="19"/>
        <v>0</v>
      </c>
      <c r="BR59" s="223"/>
      <c r="BS59" s="223"/>
      <c r="BT59" s="223"/>
      <c r="BU59" s="178">
        <f t="shared" si="20"/>
        <v>0</v>
      </c>
      <c r="BV59" s="178"/>
      <c r="BW59" s="178"/>
      <c r="BX59" s="178"/>
      <c r="BY59" s="179">
        <f t="shared" si="21"/>
        <v>0</v>
      </c>
      <c r="BZ59" s="179"/>
      <c r="CA59" s="179"/>
    </row>
    <row r="60" spans="2:79" ht="18.75" customHeight="1" x14ac:dyDescent="0.45">
      <c r="B60" s="224" t="s">
        <v>53</v>
      </c>
      <c r="C60" s="224"/>
      <c r="D60" s="61"/>
      <c r="E60" s="181"/>
      <c r="F60" s="181"/>
      <c r="G60" s="62" t="s">
        <v>23</v>
      </c>
      <c r="H60" s="189"/>
      <c r="I60" s="189"/>
      <c r="J60" s="63" t="s">
        <v>19</v>
      </c>
      <c r="K60" s="181"/>
      <c r="L60" s="181"/>
      <c r="M60" s="62" t="s">
        <v>23</v>
      </c>
      <c r="N60" s="189"/>
      <c r="O60" s="189"/>
      <c r="P60" s="183"/>
      <c r="Q60" s="183"/>
      <c r="R60" s="183"/>
      <c r="S60" s="183"/>
      <c r="T60" s="225"/>
      <c r="U60" s="225"/>
      <c r="V60" s="225"/>
      <c r="W60" s="225"/>
      <c r="X60" s="225"/>
      <c r="Y60" s="225"/>
      <c r="Z60" s="225"/>
      <c r="AA60" s="225"/>
      <c r="AB60" s="225">
        <v>0</v>
      </c>
      <c r="AC60" s="225"/>
      <c r="AD60" s="225"/>
      <c r="AE60" s="225"/>
      <c r="AF60" s="190">
        <v>0</v>
      </c>
      <c r="AG60" s="190"/>
      <c r="AH60" s="190"/>
      <c r="AI60" s="190"/>
      <c r="AJ60" s="226">
        <f t="shared" si="11"/>
        <v>0</v>
      </c>
      <c r="AK60" s="226"/>
      <c r="AL60" s="226"/>
      <c r="AM60" s="226"/>
      <c r="AN60" s="185">
        <f t="shared" si="12"/>
        <v>0</v>
      </c>
      <c r="AO60" s="185"/>
      <c r="AP60" s="185"/>
      <c r="AQ60" s="226">
        <f t="shared" si="13"/>
        <v>0</v>
      </c>
      <c r="AR60" s="226"/>
      <c r="AS60" s="226"/>
      <c r="AT60" s="226"/>
      <c r="AU60" s="187">
        <f t="shared" si="14"/>
        <v>0</v>
      </c>
      <c r="AV60" s="187"/>
      <c r="AW60" s="187"/>
      <c r="AX60" s="227">
        <f t="shared" si="15"/>
        <v>0</v>
      </c>
      <c r="AY60" s="227"/>
      <c r="AZ60" s="227"/>
      <c r="BA60" s="227"/>
      <c r="BB60" s="228">
        <f t="shared" si="16"/>
        <v>0</v>
      </c>
      <c r="BC60" s="228"/>
      <c r="BD60" s="228"/>
      <c r="BE60" s="228"/>
      <c r="BF60" s="196">
        <f t="shared" si="17"/>
        <v>0</v>
      </c>
      <c r="BG60" s="196"/>
      <c r="BH60" s="196"/>
      <c r="BI60" s="196"/>
      <c r="BJ60" s="287">
        <f t="shared" si="18"/>
        <v>0</v>
      </c>
      <c r="BK60" s="287"/>
      <c r="BQ60" s="223">
        <f t="shared" si="19"/>
        <v>0</v>
      </c>
      <c r="BR60" s="223"/>
      <c r="BS60" s="223"/>
      <c r="BT60" s="223"/>
      <c r="BU60" s="178">
        <f t="shared" si="20"/>
        <v>0</v>
      </c>
      <c r="BV60" s="178"/>
      <c r="BW60" s="178"/>
      <c r="BX60" s="178"/>
      <c r="BY60" s="179">
        <f t="shared" si="21"/>
        <v>0</v>
      </c>
      <c r="BZ60" s="179"/>
      <c r="CA60" s="179"/>
    </row>
    <row r="61" spans="2:79" ht="18.75" customHeight="1" x14ac:dyDescent="0.45">
      <c r="B61" s="180" t="s">
        <v>53</v>
      </c>
      <c r="C61" s="180"/>
      <c r="D61" s="61"/>
      <c r="E61" s="181"/>
      <c r="F61" s="181"/>
      <c r="G61" s="62" t="s">
        <v>23</v>
      </c>
      <c r="H61" s="189"/>
      <c r="I61" s="189"/>
      <c r="J61" s="63" t="s">
        <v>19</v>
      </c>
      <c r="K61" s="181"/>
      <c r="L61" s="181"/>
      <c r="M61" s="62" t="s">
        <v>23</v>
      </c>
      <c r="N61" s="189"/>
      <c r="O61" s="189"/>
      <c r="P61" s="183"/>
      <c r="Q61" s="183"/>
      <c r="R61" s="183"/>
      <c r="S61" s="183"/>
      <c r="T61" s="190"/>
      <c r="U61" s="190"/>
      <c r="V61" s="190"/>
      <c r="W61" s="190"/>
      <c r="X61" s="190"/>
      <c r="Y61" s="190"/>
      <c r="Z61" s="190"/>
      <c r="AA61" s="190"/>
      <c r="AB61" s="190">
        <v>0</v>
      </c>
      <c r="AC61" s="190"/>
      <c r="AD61" s="190"/>
      <c r="AE61" s="190"/>
      <c r="AF61" s="190">
        <v>0</v>
      </c>
      <c r="AG61" s="190"/>
      <c r="AH61" s="190"/>
      <c r="AI61" s="190"/>
      <c r="AJ61" s="226">
        <f t="shared" si="11"/>
        <v>0</v>
      </c>
      <c r="AK61" s="226"/>
      <c r="AL61" s="226"/>
      <c r="AM61" s="226"/>
      <c r="AN61" s="185">
        <f t="shared" si="12"/>
        <v>0</v>
      </c>
      <c r="AO61" s="185"/>
      <c r="AP61" s="185"/>
      <c r="AQ61" s="226">
        <f t="shared" si="13"/>
        <v>0</v>
      </c>
      <c r="AR61" s="226"/>
      <c r="AS61" s="226"/>
      <c r="AT61" s="226"/>
      <c r="AU61" s="187">
        <f t="shared" si="14"/>
        <v>0</v>
      </c>
      <c r="AV61" s="187"/>
      <c r="AW61" s="187"/>
      <c r="AX61" s="227">
        <f t="shared" si="15"/>
        <v>0</v>
      </c>
      <c r="AY61" s="227"/>
      <c r="AZ61" s="227"/>
      <c r="BA61" s="227"/>
      <c r="BB61" s="228">
        <f t="shared" si="16"/>
        <v>0</v>
      </c>
      <c r="BC61" s="228"/>
      <c r="BD61" s="228"/>
      <c r="BE61" s="228"/>
      <c r="BF61" s="196">
        <f t="shared" si="17"/>
        <v>0</v>
      </c>
      <c r="BG61" s="196"/>
      <c r="BH61" s="196"/>
      <c r="BI61" s="196"/>
      <c r="BJ61" s="229">
        <f t="shared" si="18"/>
        <v>0</v>
      </c>
      <c r="BK61" s="229"/>
      <c r="BQ61" s="177">
        <f t="shared" si="19"/>
        <v>0</v>
      </c>
      <c r="BR61" s="177"/>
      <c r="BS61" s="177"/>
      <c r="BT61" s="177"/>
      <c r="BU61" s="178">
        <f t="shared" si="20"/>
        <v>0</v>
      </c>
      <c r="BV61" s="178"/>
      <c r="BW61" s="178"/>
      <c r="BX61" s="178"/>
      <c r="BY61" s="179">
        <f t="shared" si="21"/>
        <v>0</v>
      </c>
      <c r="BZ61" s="179"/>
      <c r="CA61" s="179"/>
    </row>
    <row r="62" spans="2:79" ht="18.75" customHeight="1" x14ac:dyDescent="0.45">
      <c r="B62" s="180" t="s">
        <v>53</v>
      </c>
      <c r="C62" s="180"/>
      <c r="D62" s="64"/>
      <c r="E62" s="181"/>
      <c r="F62" s="181"/>
      <c r="G62" s="65" t="s">
        <v>23</v>
      </c>
      <c r="H62" s="189"/>
      <c r="I62" s="189"/>
      <c r="J62" s="66" t="s">
        <v>19</v>
      </c>
      <c r="K62" s="181"/>
      <c r="L62" s="181"/>
      <c r="M62" s="65" t="s">
        <v>23</v>
      </c>
      <c r="N62" s="189"/>
      <c r="O62" s="189"/>
      <c r="P62" s="183"/>
      <c r="Q62" s="183"/>
      <c r="R62" s="183"/>
      <c r="S62" s="183"/>
      <c r="T62" s="190"/>
      <c r="U62" s="190"/>
      <c r="V62" s="190"/>
      <c r="W62" s="190"/>
      <c r="X62" s="190"/>
      <c r="Y62" s="190"/>
      <c r="Z62" s="190"/>
      <c r="AA62" s="190"/>
      <c r="AB62" s="190">
        <v>0</v>
      </c>
      <c r="AC62" s="190"/>
      <c r="AD62" s="190"/>
      <c r="AE62" s="190"/>
      <c r="AF62" s="190">
        <v>0</v>
      </c>
      <c r="AG62" s="190"/>
      <c r="AH62" s="190"/>
      <c r="AI62" s="190"/>
      <c r="AJ62" s="236">
        <f t="shared" si="11"/>
        <v>0</v>
      </c>
      <c r="AK62" s="236"/>
      <c r="AL62" s="236"/>
      <c r="AM62" s="236"/>
      <c r="AN62" s="185">
        <f t="shared" si="12"/>
        <v>0</v>
      </c>
      <c r="AO62" s="185"/>
      <c r="AP62" s="185"/>
      <c r="AQ62" s="236">
        <f t="shared" si="13"/>
        <v>0</v>
      </c>
      <c r="AR62" s="236"/>
      <c r="AS62" s="236"/>
      <c r="AT62" s="236"/>
      <c r="AU62" s="187">
        <f t="shared" si="14"/>
        <v>0</v>
      </c>
      <c r="AV62" s="187"/>
      <c r="AW62" s="187"/>
      <c r="AX62" s="188">
        <f t="shared" si="15"/>
        <v>0</v>
      </c>
      <c r="AY62" s="188"/>
      <c r="AZ62" s="188"/>
      <c r="BA62" s="188"/>
      <c r="BB62" s="237">
        <f t="shared" si="16"/>
        <v>0</v>
      </c>
      <c r="BC62" s="237"/>
      <c r="BD62" s="237"/>
      <c r="BE62" s="237"/>
      <c r="BF62" s="156">
        <f t="shared" si="17"/>
        <v>0</v>
      </c>
      <c r="BG62" s="156"/>
      <c r="BH62" s="156"/>
      <c r="BI62" s="156"/>
      <c r="BJ62" s="229">
        <f t="shared" si="18"/>
        <v>0</v>
      </c>
      <c r="BK62" s="229"/>
      <c r="BQ62" s="177">
        <f t="shared" si="19"/>
        <v>0</v>
      </c>
      <c r="BR62" s="177"/>
      <c r="BS62" s="177"/>
      <c r="BT62" s="177"/>
      <c r="BU62" s="178">
        <f t="shared" si="20"/>
        <v>0</v>
      </c>
      <c r="BV62" s="178"/>
      <c r="BW62" s="178"/>
      <c r="BX62" s="178"/>
      <c r="BY62" s="179">
        <f t="shared" si="21"/>
        <v>0</v>
      </c>
      <c r="BZ62" s="179"/>
      <c r="CA62" s="179"/>
    </row>
    <row r="63" spans="2:79" ht="18.75" customHeight="1" x14ac:dyDescent="0.45">
      <c r="B63" s="224">
        <v>0</v>
      </c>
      <c r="C63" s="224"/>
      <c r="D63" s="61"/>
      <c r="E63" s="181"/>
      <c r="F63" s="181"/>
      <c r="G63" s="62" t="s">
        <v>23</v>
      </c>
      <c r="H63" s="189"/>
      <c r="I63" s="189"/>
      <c r="J63" s="63" t="s">
        <v>19</v>
      </c>
      <c r="K63" s="181"/>
      <c r="L63" s="181"/>
      <c r="M63" s="62" t="s">
        <v>23</v>
      </c>
      <c r="N63" s="189"/>
      <c r="O63" s="189"/>
      <c r="P63" s="183"/>
      <c r="Q63" s="183"/>
      <c r="R63" s="183"/>
      <c r="S63" s="183"/>
      <c r="T63" s="225"/>
      <c r="U63" s="225"/>
      <c r="V63" s="225"/>
      <c r="W63" s="225"/>
      <c r="X63" s="225"/>
      <c r="Y63" s="225"/>
      <c r="Z63" s="225"/>
      <c r="AA63" s="225"/>
      <c r="AB63" s="225">
        <v>0</v>
      </c>
      <c r="AC63" s="225"/>
      <c r="AD63" s="225"/>
      <c r="AE63" s="225"/>
      <c r="AF63" s="190">
        <v>0</v>
      </c>
      <c r="AG63" s="190"/>
      <c r="AH63" s="190"/>
      <c r="AI63" s="190"/>
      <c r="AJ63" s="230">
        <f t="shared" si="11"/>
        <v>0</v>
      </c>
      <c r="AK63" s="230"/>
      <c r="AL63" s="230"/>
      <c r="AM63" s="230"/>
      <c r="AN63" s="231">
        <f t="shared" si="12"/>
        <v>0</v>
      </c>
      <c r="AO63" s="231"/>
      <c r="AP63" s="231"/>
      <c r="AQ63" s="230">
        <f t="shared" si="13"/>
        <v>0</v>
      </c>
      <c r="AR63" s="230"/>
      <c r="AS63" s="230"/>
      <c r="AT63" s="230"/>
      <c r="AU63" s="232">
        <f t="shared" si="14"/>
        <v>0</v>
      </c>
      <c r="AV63" s="232"/>
      <c r="AW63" s="232"/>
      <c r="AX63" s="233">
        <f t="shared" si="15"/>
        <v>0</v>
      </c>
      <c r="AY63" s="233"/>
      <c r="AZ63" s="233"/>
      <c r="BA63" s="233"/>
      <c r="BB63" s="234">
        <f t="shared" si="16"/>
        <v>0</v>
      </c>
      <c r="BC63" s="234"/>
      <c r="BD63" s="234"/>
      <c r="BE63" s="234"/>
      <c r="BF63" s="235">
        <f t="shared" si="17"/>
        <v>0</v>
      </c>
      <c r="BG63" s="235"/>
      <c r="BH63" s="235"/>
      <c r="BI63" s="235"/>
      <c r="BJ63" s="288">
        <f t="shared" si="18"/>
        <v>0</v>
      </c>
      <c r="BK63" s="288"/>
      <c r="BQ63" s="238">
        <f t="shared" si="19"/>
        <v>0</v>
      </c>
      <c r="BR63" s="238"/>
      <c r="BS63" s="238"/>
      <c r="BT63" s="238"/>
      <c r="BU63" s="239">
        <f t="shared" si="20"/>
        <v>0</v>
      </c>
      <c r="BV63" s="239"/>
      <c r="BW63" s="239"/>
      <c r="BX63" s="239"/>
      <c r="BY63" s="240">
        <f t="shared" si="21"/>
        <v>0</v>
      </c>
      <c r="BZ63" s="240"/>
      <c r="CA63" s="240"/>
    </row>
    <row r="64" spans="2:79" ht="18.75" customHeight="1" x14ac:dyDescent="0.45">
      <c r="B64" s="224">
        <v>0</v>
      </c>
      <c r="C64" s="224"/>
      <c r="D64" s="61"/>
      <c r="E64" s="181"/>
      <c r="F64" s="181"/>
      <c r="G64" s="62" t="s">
        <v>23</v>
      </c>
      <c r="H64" s="189"/>
      <c r="I64" s="189"/>
      <c r="J64" s="63" t="s">
        <v>19</v>
      </c>
      <c r="K64" s="181"/>
      <c r="L64" s="181"/>
      <c r="M64" s="62" t="s">
        <v>23</v>
      </c>
      <c r="N64" s="189"/>
      <c r="O64" s="189"/>
      <c r="P64" s="183"/>
      <c r="Q64" s="183"/>
      <c r="R64" s="183"/>
      <c r="S64" s="183"/>
      <c r="T64" s="225"/>
      <c r="U64" s="225"/>
      <c r="V64" s="225"/>
      <c r="W64" s="225"/>
      <c r="X64" s="225"/>
      <c r="Y64" s="225"/>
      <c r="Z64" s="225"/>
      <c r="AA64" s="225"/>
      <c r="AB64" s="225">
        <v>0</v>
      </c>
      <c r="AC64" s="225"/>
      <c r="AD64" s="225"/>
      <c r="AE64" s="225"/>
      <c r="AF64" s="190">
        <v>0</v>
      </c>
      <c r="AG64" s="190"/>
      <c r="AH64" s="190"/>
      <c r="AI64" s="190"/>
      <c r="AJ64" s="226">
        <f t="shared" si="11"/>
        <v>0</v>
      </c>
      <c r="AK64" s="226"/>
      <c r="AL64" s="226"/>
      <c r="AM64" s="226"/>
      <c r="AN64" s="185">
        <f t="shared" si="12"/>
        <v>0</v>
      </c>
      <c r="AO64" s="185"/>
      <c r="AP64" s="185"/>
      <c r="AQ64" s="226">
        <f t="shared" si="13"/>
        <v>0</v>
      </c>
      <c r="AR64" s="226"/>
      <c r="AS64" s="226"/>
      <c r="AT64" s="226"/>
      <c r="AU64" s="187">
        <f t="shared" si="14"/>
        <v>0</v>
      </c>
      <c r="AV64" s="187"/>
      <c r="AW64" s="187"/>
      <c r="AX64" s="227">
        <f t="shared" si="15"/>
        <v>0</v>
      </c>
      <c r="AY64" s="227"/>
      <c r="AZ64" s="227"/>
      <c r="BA64" s="227"/>
      <c r="BB64" s="228">
        <f t="shared" si="16"/>
        <v>0</v>
      </c>
      <c r="BC64" s="228"/>
      <c r="BD64" s="228"/>
      <c r="BE64" s="228"/>
      <c r="BF64" s="196">
        <f t="shared" si="17"/>
        <v>0</v>
      </c>
      <c r="BG64" s="196"/>
      <c r="BH64" s="196"/>
      <c r="BI64" s="196"/>
      <c r="BJ64" s="287">
        <f t="shared" si="18"/>
        <v>0</v>
      </c>
      <c r="BK64" s="287"/>
      <c r="BQ64" s="223">
        <f t="shared" si="19"/>
        <v>0</v>
      </c>
      <c r="BR64" s="223"/>
      <c r="BS64" s="223"/>
      <c r="BT64" s="223"/>
      <c r="BU64" s="178">
        <f t="shared" si="20"/>
        <v>0</v>
      </c>
      <c r="BV64" s="178"/>
      <c r="BW64" s="178"/>
      <c r="BX64" s="178"/>
      <c r="BY64" s="179">
        <f t="shared" si="21"/>
        <v>0</v>
      </c>
      <c r="BZ64" s="179"/>
      <c r="CA64" s="179"/>
    </row>
    <row r="65" spans="2:79" ht="18.75" customHeight="1" x14ac:dyDescent="0.45">
      <c r="B65" s="224">
        <v>0</v>
      </c>
      <c r="C65" s="224"/>
      <c r="D65" s="61"/>
      <c r="E65" s="181"/>
      <c r="F65" s="181"/>
      <c r="G65" s="62" t="s">
        <v>23</v>
      </c>
      <c r="H65" s="189"/>
      <c r="I65" s="189"/>
      <c r="J65" s="63" t="s">
        <v>19</v>
      </c>
      <c r="K65" s="181"/>
      <c r="L65" s="181"/>
      <c r="M65" s="62" t="s">
        <v>23</v>
      </c>
      <c r="N65" s="189"/>
      <c r="O65" s="189"/>
      <c r="P65" s="183"/>
      <c r="Q65" s="183"/>
      <c r="R65" s="183"/>
      <c r="S65" s="183"/>
      <c r="T65" s="225"/>
      <c r="U65" s="225"/>
      <c r="V65" s="225"/>
      <c r="W65" s="225"/>
      <c r="X65" s="225"/>
      <c r="Y65" s="225"/>
      <c r="Z65" s="225"/>
      <c r="AA65" s="225"/>
      <c r="AB65" s="225">
        <v>0</v>
      </c>
      <c r="AC65" s="225"/>
      <c r="AD65" s="225"/>
      <c r="AE65" s="225"/>
      <c r="AF65" s="190">
        <v>0</v>
      </c>
      <c r="AG65" s="190"/>
      <c r="AH65" s="190"/>
      <c r="AI65" s="190"/>
      <c r="AJ65" s="226">
        <f t="shared" si="11"/>
        <v>0</v>
      </c>
      <c r="AK65" s="226"/>
      <c r="AL65" s="226"/>
      <c r="AM65" s="226"/>
      <c r="AN65" s="185">
        <f t="shared" si="12"/>
        <v>0</v>
      </c>
      <c r="AO65" s="185"/>
      <c r="AP65" s="185"/>
      <c r="AQ65" s="226">
        <f t="shared" si="13"/>
        <v>0</v>
      </c>
      <c r="AR65" s="226"/>
      <c r="AS65" s="226"/>
      <c r="AT65" s="226"/>
      <c r="AU65" s="187">
        <f t="shared" si="14"/>
        <v>0</v>
      </c>
      <c r="AV65" s="187"/>
      <c r="AW65" s="187"/>
      <c r="AX65" s="227">
        <f t="shared" si="15"/>
        <v>0</v>
      </c>
      <c r="AY65" s="227"/>
      <c r="AZ65" s="227"/>
      <c r="BA65" s="227"/>
      <c r="BB65" s="228">
        <f t="shared" si="16"/>
        <v>0</v>
      </c>
      <c r="BC65" s="228"/>
      <c r="BD65" s="228"/>
      <c r="BE65" s="228"/>
      <c r="BF65" s="196">
        <f t="shared" si="17"/>
        <v>0</v>
      </c>
      <c r="BG65" s="196"/>
      <c r="BH65" s="196"/>
      <c r="BI65" s="196"/>
      <c r="BJ65" s="287">
        <f t="shared" si="18"/>
        <v>0</v>
      </c>
      <c r="BK65" s="287"/>
      <c r="BQ65" s="223">
        <f t="shared" si="19"/>
        <v>0</v>
      </c>
      <c r="BR65" s="223"/>
      <c r="BS65" s="223"/>
      <c r="BT65" s="223"/>
      <c r="BU65" s="178">
        <f t="shared" si="20"/>
        <v>0</v>
      </c>
      <c r="BV65" s="178"/>
      <c r="BW65" s="178"/>
      <c r="BX65" s="178"/>
      <c r="BY65" s="179">
        <f t="shared" si="21"/>
        <v>0</v>
      </c>
      <c r="BZ65" s="179"/>
      <c r="CA65" s="179"/>
    </row>
    <row r="66" spans="2:79" ht="18.75" customHeight="1" x14ac:dyDescent="0.45">
      <c r="B66" s="224">
        <v>0</v>
      </c>
      <c r="C66" s="224"/>
      <c r="D66" s="61"/>
      <c r="E66" s="181"/>
      <c r="F66" s="181"/>
      <c r="G66" s="62" t="s">
        <v>23</v>
      </c>
      <c r="H66" s="189"/>
      <c r="I66" s="189"/>
      <c r="J66" s="63" t="s">
        <v>19</v>
      </c>
      <c r="K66" s="181"/>
      <c r="L66" s="181"/>
      <c r="M66" s="62" t="s">
        <v>23</v>
      </c>
      <c r="N66" s="189"/>
      <c r="O66" s="189"/>
      <c r="P66" s="183"/>
      <c r="Q66" s="183"/>
      <c r="R66" s="183"/>
      <c r="S66" s="183"/>
      <c r="T66" s="225"/>
      <c r="U66" s="225"/>
      <c r="V66" s="225"/>
      <c r="W66" s="225"/>
      <c r="X66" s="225"/>
      <c r="Y66" s="225"/>
      <c r="Z66" s="225"/>
      <c r="AA66" s="225"/>
      <c r="AB66" s="225">
        <v>0</v>
      </c>
      <c r="AC66" s="225"/>
      <c r="AD66" s="225"/>
      <c r="AE66" s="225"/>
      <c r="AF66" s="190">
        <v>0</v>
      </c>
      <c r="AG66" s="190"/>
      <c r="AH66" s="190"/>
      <c r="AI66" s="190"/>
      <c r="AJ66" s="226">
        <f t="shared" si="11"/>
        <v>0</v>
      </c>
      <c r="AK66" s="226"/>
      <c r="AL66" s="226"/>
      <c r="AM66" s="226"/>
      <c r="AN66" s="185">
        <f t="shared" si="12"/>
        <v>0</v>
      </c>
      <c r="AO66" s="185"/>
      <c r="AP66" s="185"/>
      <c r="AQ66" s="226">
        <f t="shared" si="13"/>
        <v>0</v>
      </c>
      <c r="AR66" s="226"/>
      <c r="AS66" s="226"/>
      <c r="AT66" s="226"/>
      <c r="AU66" s="187">
        <f t="shared" si="14"/>
        <v>0</v>
      </c>
      <c r="AV66" s="187"/>
      <c r="AW66" s="187"/>
      <c r="AX66" s="227">
        <f t="shared" si="15"/>
        <v>0</v>
      </c>
      <c r="AY66" s="227"/>
      <c r="AZ66" s="227"/>
      <c r="BA66" s="227"/>
      <c r="BB66" s="228">
        <f t="shared" si="16"/>
        <v>0</v>
      </c>
      <c r="BC66" s="228"/>
      <c r="BD66" s="228"/>
      <c r="BE66" s="228"/>
      <c r="BF66" s="196">
        <f t="shared" si="17"/>
        <v>0</v>
      </c>
      <c r="BG66" s="196"/>
      <c r="BH66" s="196"/>
      <c r="BI66" s="196"/>
      <c r="BJ66" s="287">
        <f t="shared" si="18"/>
        <v>0</v>
      </c>
      <c r="BK66" s="287"/>
      <c r="BQ66" s="223">
        <f t="shared" si="19"/>
        <v>0</v>
      </c>
      <c r="BR66" s="223"/>
      <c r="BS66" s="223"/>
      <c r="BT66" s="223"/>
      <c r="BU66" s="178">
        <f t="shared" si="20"/>
        <v>0</v>
      </c>
      <c r="BV66" s="178"/>
      <c r="BW66" s="178"/>
      <c r="BX66" s="178"/>
      <c r="BY66" s="179">
        <f t="shared" si="21"/>
        <v>0</v>
      </c>
      <c r="BZ66" s="179"/>
      <c r="CA66" s="179"/>
    </row>
    <row r="67" spans="2:79" ht="18.75" customHeight="1" x14ac:dyDescent="0.45">
      <c r="B67" s="224" t="s">
        <v>53</v>
      </c>
      <c r="C67" s="224"/>
      <c r="D67" s="61"/>
      <c r="E67" s="181"/>
      <c r="F67" s="181"/>
      <c r="G67" s="62" t="s">
        <v>23</v>
      </c>
      <c r="H67" s="189"/>
      <c r="I67" s="189"/>
      <c r="J67" s="63" t="s">
        <v>19</v>
      </c>
      <c r="K67" s="181"/>
      <c r="L67" s="181"/>
      <c r="M67" s="62" t="s">
        <v>23</v>
      </c>
      <c r="N67" s="189"/>
      <c r="O67" s="189"/>
      <c r="P67" s="183"/>
      <c r="Q67" s="183"/>
      <c r="R67" s="183"/>
      <c r="S67" s="183"/>
      <c r="T67" s="225"/>
      <c r="U67" s="225"/>
      <c r="V67" s="225"/>
      <c r="W67" s="225"/>
      <c r="X67" s="225"/>
      <c r="Y67" s="225"/>
      <c r="Z67" s="225"/>
      <c r="AA67" s="225"/>
      <c r="AB67" s="225">
        <v>0</v>
      </c>
      <c r="AC67" s="225"/>
      <c r="AD67" s="225"/>
      <c r="AE67" s="225"/>
      <c r="AF67" s="190">
        <v>0</v>
      </c>
      <c r="AG67" s="190"/>
      <c r="AH67" s="190"/>
      <c r="AI67" s="190"/>
      <c r="AJ67" s="226">
        <f t="shared" si="11"/>
        <v>0</v>
      </c>
      <c r="AK67" s="226"/>
      <c r="AL67" s="226"/>
      <c r="AM67" s="226"/>
      <c r="AN67" s="185">
        <f t="shared" si="12"/>
        <v>0</v>
      </c>
      <c r="AO67" s="185"/>
      <c r="AP67" s="185"/>
      <c r="AQ67" s="226">
        <f t="shared" si="13"/>
        <v>0</v>
      </c>
      <c r="AR67" s="226"/>
      <c r="AS67" s="226"/>
      <c r="AT67" s="226"/>
      <c r="AU67" s="187">
        <f t="shared" si="14"/>
        <v>0</v>
      </c>
      <c r="AV67" s="187"/>
      <c r="AW67" s="187"/>
      <c r="AX67" s="227">
        <f t="shared" si="15"/>
        <v>0</v>
      </c>
      <c r="AY67" s="227"/>
      <c r="AZ67" s="227"/>
      <c r="BA67" s="227"/>
      <c r="BB67" s="228">
        <f t="shared" si="16"/>
        <v>0</v>
      </c>
      <c r="BC67" s="228"/>
      <c r="BD67" s="228"/>
      <c r="BE67" s="228"/>
      <c r="BF67" s="196">
        <f t="shared" si="17"/>
        <v>0</v>
      </c>
      <c r="BG67" s="196"/>
      <c r="BH67" s="196"/>
      <c r="BI67" s="196"/>
      <c r="BJ67" s="287">
        <f t="shared" si="18"/>
        <v>0</v>
      </c>
      <c r="BK67" s="287"/>
      <c r="BQ67" s="223">
        <f t="shared" si="19"/>
        <v>0</v>
      </c>
      <c r="BR67" s="223"/>
      <c r="BS67" s="223"/>
      <c r="BT67" s="223"/>
      <c r="BU67" s="178">
        <f t="shared" si="20"/>
        <v>0</v>
      </c>
      <c r="BV67" s="178"/>
      <c r="BW67" s="178"/>
      <c r="BX67" s="178"/>
      <c r="BY67" s="179">
        <f t="shared" si="21"/>
        <v>0</v>
      </c>
      <c r="BZ67" s="179"/>
      <c r="CA67" s="179"/>
    </row>
    <row r="68" spans="2:79" ht="18.75" customHeight="1" x14ac:dyDescent="0.45">
      <c r="B68" s="180" t="s">
        <v>53</v>
      </c>
      <c r="C68" s="180"/>
      <c r="D68" s="61"/>
      <c r="E68" s="181"/>
      <c r="F68" s="181"/>
      <c r="G68" s="62" t="s">
        <v>23</v>
      </c>
      <c r="H68" s="189"/>
      <c r="I68" s="189"/>
      <c r="J68" s="63" t="s">
        <v>19</v>
      </c>
      <c r="K68" s="181"/>
      <c r="L68" s="181"/>
      <c r="M68" s="62" t="s">
        <v>23</v>
      </c>
      <c r="N68" s="189"/>
      <c r="O68" s="189"/>
      <c r="P68" s="183"/>
      <c r="Q68" s="183"/>
      <c r="R68" s="183"/>
      <c r="S68" s="183"/>
      <c r="T68" s="190"/>
      <c r="U68" s="190"/>
      <c r="V68" s="190"/>
      <c r="W68" s="190"/>
      <c r="X68" s="190"/>
      <c r="Y68" s="190"/>
      <c r="Z68" s="190"/>
      <c r="AA68" s="190"/>
      <c r="AB68" s="190">
        <v>0</v>
      </c>
      <c r="AC68" s="190"/>
      <c r="AD68" s="190"/>
      <c r="AE68" s="190"/>
      <c r="AF68" s="190">
        <v>0</v>
      </c>
      <c r="AG68" s="190"/>
      <c r="AH68" s="190"/>
      <c r="AI68" s="190"/>
      <c r="AJ68" s="226">
        <f t="shared" si="11"/>
        <v>0</v>
      </c>
      <c r="AK68" s="226"/>
      <c r="AL68" s="226"/>
      <c r="AM68" s="226"/>
      <c r="AN68" s="185">
        <f t="shared" si="12"/>
        <v>0</v>
      </c>
      <c r="AO68" s="185"/>
      <c r="AP68" s="185"/>
      <c r="AQ68" s="226">
        <f t="shared" si="13"/>
        <v>0</v>
      </c>
      <c r="AR68" s="226"/>
      <c r="AS68" s="226"/>
      <c r="AT68" s="226"/>
      <c r="AU68" s="187">
        <f t="shared" si="14"/>
        <v>0</v>
      </c>
      <c r="AV68" s="187"/>
      <c r="AW68" s="187"/>
      <c r="AX68" s="227">
        <f t="shared" si="15"/>
        <v>0</v>
      </c>
      <c r="AY68" s="227"/>
      <c r="AZ68" s="227"/>
      <c r="BA68" s="227"/>
      <c r="BB68" s="228">
        <f t="shared" si="16"/>
        <v>0</v>
      </c>
      <c r="BC68" s="228"/>
      <c r="BD68" s="228"/>
      <c r="BE68" s="228"/>
      <c r="BF68" s="196">
        <f t="shared" si="17"/>
        <v>0</v>
      </c>
      <c r="BG68" s="196"/>
      <c r="BH68" s="196"/>
      <c r="BI68" s="196"/>
      <c r="BJ68" s="229">
        <f t="shared" si="18"/>
        <v>0</v>
      </c>
      <c r="BK68" s="229"/>
      <c r="BQ68" s="177">
        <f t="shared" si="19"/>
        <v>0</v>
      </c>
      <c r="BR68" s="177"/>
      <c r="BS68" s="177"/>
      <c r="BT68" s="177"/>
      <c r="BU68" s="178">
        <f t="shared" si="20"/>
        <v>0</v>
      </c>
      <c r="BV68" s="178"/>
      <c r="BW68" s="178"/>
      <c r="BX68" s="178"/>
      <c r="BY68" s="179">
        <f t="shared" si="21"/>
        <v>0</v>
      </c>
      <c r="BZ68" s="179"/>
      <c r="CA68" s="179"/>
    </row>
    <row r="69" spans="2:79" ht="18.75" customHeight="1" x14ac:dyDescent="0.45">
      <c r="B69" s="180" t="s">
        <v>53</v>
      </c>
      <c r="C69" s="180"/>
      <c r="D69" s="64"/>
      <c r="E69" s="181"/>
      <c r="F69" s="181"/>
      <c r="G69" s="65" t="s">
        <v>23</v>
      </c>
      <c r="H69" s="189"/>
      <c r="I69" s="189"/>
      <c r="J69" s="66" t="s">
        <v>19</v>
      </c>
      <c r="K69" s="181"/>
      <c r="L69" s="181"/>
      <c r="M69" s="65" t="s">
        <v>23</v>
      </c>
      <c r="N69" s="189"/>
      <c r="O69" s="189"/>
      <c r="P69" s="183"/>
      <c r="Q69" s="183"/>
      <c r="R69" s="183"/>
      <c r="S69" s="183"/>
      <c r="T69" s="190"/>
      <c r="U69" s="190"/>
      <c r="V69" s="190"/>
      <c r="W69" s="190"/>
      <c r="X69" s="190"/>
      <c r="Y69" s="190"/>
      <c r="Z69" s="190"/>
      <c r="AA69" s="190"/>
      <c r="AB69" s="190">
        <v>0</v>
      </c>
      <c r="AC69" s="190"/>
      <c r="AD69" s="190"/>
      <c r="AE69" s="190"/>
      <c r="AF69" s="190">
        <v>0</v>
      </c>
      <c r="AG69" s="190"/>
      <c r="AH69" s="190"/>
      <c r="AI69" s="190"/>
      <c r="AJ69" s="241">
        <f t="shared" si="11"/>
        <v>0</v>
      </c>
      <c r="AK69" s="241"/>
      <c r="AL69" s="241"/>
      <c r="AM69" s="241"/>
      <c r="AN69" s="192">
        <f t="shared" si="12"/>
        <v>0</v>
      </c>
      <c r="AO69" s="192"/>
      <c r="AP69" s="192"/>
      <c r="AQ69" s="241">
        <f t="shared" si="13"/>
        <v>0</v>
      </c>
      <c r="AR69" s="241"/>
      <c r="AS69" s="241"/>
      <c r="AT69" s="241"/>
      <c r="AU69" s="242">
        <f t="shared" si="14"/>
        <v>0</v>
      </c>
      <c r="AV69" s="242"/>
      <c r="AW69" s="242"/>
      <c r="AX69" s="195">
        <f t="shared" si="15"/>
        <v>0</v>
      </c>
      <c r="AY69" s="195"/>
      <c r="AZ69" s="195"/>
      <c r="BA69" s="195"/>
      <c r="BB69" s="243">
        <f t="shared" si="16"/>
        <v>0</v>
      </c>
      <c r="BC69" s="243"/>
      <c r="BD69" s="243"/>
      <c r="BE69" s="243"/>
      <c r="BF69" s="244">
        <f t="shared" si="17"/>
        <v>0</v>
      </c>
      <c r="BG69" s="244"/>
      <c r="BH69" s="244"/>
      <c r="BI69" s="244"/>
      <c r="BJ69" s="245">
        <f t="shared" si="18"/>
        <v>0</v>
      </c>
      <c r="BK69" s="245"/>
      <c r="BQ69" s="198">
        <f t="shared" si="19"/>
        <v>0</v>
      </c>
      <c r="BR69" s="198"/>
      <c r="BS69" s="198"/>
      <c r="BT69" s="198"/>
      <c r="BU69" s="199">
        <f t="shared" si="20"/>
        <v>0</v>
      </c>
      <c r="BV69" s="199"/>
      <c r="BW69" s="199"/>
      <c r="BX69" s="199"/>
      <c r="BY69" s="200">
        <f t="shared" si="21"/>
        <v>0</v>
      </c>
      <c r="BZ69" s="200"/>
      <c r="CA69" s="200"/>
    </row>
    <row r="70" spans="2:79" ht="18.75" customHeight="1" x14ac:dyDescent="0.45">
      <c r="AH70" s="246" t="s">
        <v>24</v>
      </c>
      <c r="AI70" s="246"/>
      <c r="AJ70" s="247">
        <f>SUM(AJ50:AM69)</f>
        <v>0</v>
      </c>
      <c r="AK70" s="247"/>
      <c r="AL70" s="247"/>
      <c r="AM70" s="247"/>
      <c r="AN70" s="248">
        <f>SUM(AN50,AN51,AN52,AN53,AN54,AN55,AN56,AN57,AN58,AN59,AN60,AN61,AN62,AN63,AN64,AN65,AN66,AN67,AN68,AN69)</f>
        <v>0</v>
      </c>
      <c r="AO70" s="248"/>
      <c r="AP70" s="248"/>
      <c r="AQ70" s="249">
        <f>SUM(AQ63:AT69)</f>
        <v>0</v>
      </c>
      <c r="AR70" s="249"/>
      <c r="AS70" s="249"/>
      <c r="AT70" s="249"/>
      <c r="AU70" s="250">
        <f>SUM(AU50,AU51,AU52,AU53,AU54,AU55,AU56,AU57,AU58,AU59,AU60,AU61,AU62,AU63,AU64,AU65,AU66,AU67,AU68,AU69)</f>
        <v>0</v>
      </c>
      <c r="AV70" s="250"/>
      <c r="AW70" s="250"/>
      <c r="AX70" s="251">
        <f>SUM(AX63:BA69)</f>
        <v>0</v>
      </c>
      <c r="AY70" s="251"/>
      <c r="AZ70" s="251"/>
      <c r="BA70" s="251"/>
      <c r="BB70" s="252" t="e">
        <f>SUM(#REF!,BB63,BB64,BB65,BB66,BB67,BB68,BB69)</f>
        <v>#REF!</v>
      </c>
      <c r="BC70" s="252"/>
      <c r="BD70" s="252"/>
      <c r="BE70" s="252"/>
      <c r="BF70" s="253">
        <f>SUM(BF50,BF51,BF52,BF53,BF54,BF55,BF56,BF57,BF58,BF59,BF60,BF61,BF62,BF63,BF64,BF65,BF66,BF67,BF68,BF69)</f>
        <v>0</v>
      </c>
      <c r="BG70" s="253"/>
      <c r="BH70" s="253"/>
      <c r="BI70" s="253"/>
      <c r="BJ70" s="294">
        <f>+SUM(BJ50,BJ51,BJ52,BJ53,BJ54,BJ55,BJ56,BJ57,BJ58,BJ59,BJ60,BJ61,BJ62,BJ63,BJ64,BJ65,BJ66,BJ67,BJ68,BJ69)</f>
        <v>0</v>
      </c>
      <c r="BK70" s="294"/>
      <c r="BQ70" s="255">
        <f>SUM(BQ50:BT69)</f>
        <v>0</v>
      </c>
      <c r="BR70" s="255"/>
      <c r="BS70" s="255"/>
      <c r="BT70" s="255"/>
      <c r="BU70" s="256">
        <f>SUM(BU63:BX69)</f>
        <v>0</v>
      </c>
      <c r="BV70" s="256"/>
      <c r="BW70" s="256"/>
      <c r="BX70" s="256"/>
      <c r="BY70" s="257">
        <f>SUM(BY50,BY51,BY52,BY53,BY54,BY55,BY56,BY57,BY58,BY59,BY60,BY61,BY62,BY63,BY64,BY65,BY66,BY67,BY68,BY69)</f>
        <v>0</v>
      </c>
      <c r="BZ70" s="257"/>
      <c r="CA70" s="257"/>
    </row>
    <row r="71" spans="2:79" ht="18.75" customHeight="1" x14ac:dyDescent="0.45">
      <c r="AH71" s="246"/>
      <c r="AI71" s="246"/>
      <c r="AJ71" s="247"/>
      <c r="AK71" s="247"/>
      <c r="AL71" s="247"/>
      <c r="AM71" s="247"/>
      <c r="AN71" s="248"/>
      <c r="AO71" s="248"/>
      <c r="AP71" s="248"/>
      <c r="AQ71" s="249"/>
      <c r="AR71" s="249"/>
      <c r="AS71" s="249"/>
      <c r="AT71" s="249"/>
      <c r="AU71" s="250"/>
      <c r="AV71" s="250"/>
      <c r="AW71" s="250"/>
      <c r="AX71" s="251"/>
      <c r="AY71" s="251"/>
      <c r="AZ71" s="251"/>
      <c r="BA71" s="251"/>
      <c r="BB71" s="252"/>
      <c r="BC71" s="252"/>
      <c r="BD71" s="252"/>
      <c r="BE71" s="252"/>
      <c r="BF71" s="253"/>
      <c r="BG71" s="253"/>
      <c r="BH71" s="253"/>
      <c r="BI71" s="253"/>
      <c r="BJ71" s="294"/>
      <c r="BK71" s="294"/>
      <c r="BQ71" s="255"/>
      <c r="BR71" s="255"/>
      <c r="BS71" s="255"/>
      <c r="BT71" s="255"/>
      <c r="BU71" s="256"/>
      <c r="BV71" s="256"/>
      <c r="BW71" s="256"/>
      <c r="BX71" s="256"/>
      <c r="BY71" s="257"/>
      <c r="BZ71" s="257"/>
      <c r="CA71" s="257"/>
    </row>
    <row r="73" spans="2:79" ht="18.75" customHeight="1" x14ac:dyDescent="0.45">
      <c r="B73" s="258" t="s">
        <v>54</v>
      </c>
      <c r="C73" s="258"/>
      <c r="D73" s="258"/>
      <c r="E73" s="259" t="s">
        <v>55</v>
      </c>
      <c r="F73" s="259"/>
      <c r="G73" s="259"/>
      <c r="H73" s="259"/>
      <c r="I73" s="260" t="s">
        <v>56</v>
      </c>
      <c r="J73" s="260"/>
      <c r="K73" s="260"/>
      <c r="L73" s="260"/>
      <c r="M73" s="260"/>
      <c r="N73" s="76"/>
      <c r="O73" s="289" t="s">
        <v>61</v>
      </c>
      <c r="P73" s="289"/>
      <c r="Q73" s="289"/>
      <c r="R73" s="290" t="s">
        <v>62</v>
      </c>
      <c r="S73" s="290"/>
      <c r="T73" s="290"/>
      <c r="U73" s="290"/>
      <c r="V73" s="290"/>
      <c r="W73" s="290" t="s">
        <v>55</v>
      </c>
      <c r="X73" s="290"/>
      <c r="Y73" s="290"/>
      <c r="Z73" s="260" t="s">
        <v>56</v>
      </c>
      <c r="AA73" s="260"/>
      <c r="AB73" s="260"/>
      <c r="AC73" s="260"/>
      <c r="AD73" s="76"/>
      <c r="AE73" s="261" t="s">
        <v>57</v>
      </c>
      <c r="AF73" s="261"/>
      <c r="AG73" s="261"/>
      <c r="AH73" s="262" t="s">
        <v>55</v>
      </c>
      <c r="AI73" s="262"/>
      <c r="AJ73" s="262"/>
      <c r="AK73" s="262"/>
      <c r="AL73" s="263" t="s">
        <v>24</v>
      </c>
      <c r="AM73" s="263"/>
      <c r="AN73" s="263"/>
      <c r="AO73" s="263"/>
      <c r="AP73" s="263"/>
      <c r="AT73" s="264" t="s">
        <v>59</v>
      </c>
      <c r="AU73" s="264"/>
      <c r="AV73" s="264"/>
      <c r="AW73" s="265" t="s">
        <v>50</v>
      </c>
      <c r="AX73" s="265"/>
      <c r="AY73" s="265"/>
      <c r="AZ73" s="265"/>
      <c r="BA73" s="265"/>
      <c r="BB73" s="266" t="s">
        <v>60</v>
      </c>
      <c r="BC73" s="266"/>
      <c r="BD73" s="266"/>
      <c r="BE73" s="266"/>
      <c r="BF73" s="266"/>
      <c r="BG73" s="266"/>
    </row>
    <row r="74" spans="2:79" ht="18.75" customHeight="1" x14ac:dyDescent="0.45">
      <c r="B74" s="258"/>
      <c r="C74" s="258"/>
      <c r="D74" s="258"/>
      <c r="E74" s="267">
        <f>BY70</f>
        <v>0</v>
      </c>
      <c r="F74" s="267"/>
      <c r="G74" s="267"/>
      <c r="H74" s="267"/>
      <c r="I74" s="268">
        <f>BF70</f>
        <v>0</v>
      </c>
      <c r="J74" s="268"/>
      <c r="K74" s="268"/>
      <c r="L74" s="268"/>
      <c r="M74" s="268"/>
      <c r="N74" s="76"/>
      <c r="O74" s="289"/>
      <c r="P74" s="289"/>
      <c r="Q74" s="289"/>
      <c r="R74" s="291" t="str">
        <f>IFERROR(IF(AJ70/AN70&gt;3500,3500,AJ70/AN70),"0")</f>
        <v>0</v>
      </c>
      <c r="S74" s="291"/>
      <c r="T74" s="291"/>
      <c r="U74" s="291"/>
      <c r="V74" s="291"/>
      <c r="W74" s="292">
        <f>ROUNDDOWN((TIME(0,BJ70,0)/"1:0:0"),0)</f>
        <v>0</v>
      </c>
      <c r="X74" s="292"/>
      <c r="Y74" s="292"/>
      <c r="Z74" s="293">
        <f>R74*W74</f>
        <v>0</v>
      </c>
      <c r="AA74" s="293"/>
      <c r="AB74" s="293"/>
      <c r="AC74" s="293"/>
      <c r="AD74" s="76"/>
      <c r="AE74" s="261"/>
      <c r="AF74" s="261"/>
      <c r="AG74" s="261"/>
      <c r="AH74" s="269">
        <f>E74+W74</f>
        <v>0</v>
      </c>
      <c r="AI74" s="269"/>
      <c r="AJ74" s="269"/>
      <c r="AK74" s="269"/>
      <c r="AL74" s="270">
        <f>I74+Z74</f>
        <v>0</v>
      </c>
      <c r="AM74" s="270"/>
      <c r="AN74" s="270"/>
      <c r="AO74" s="270"/>
      <c r="AP74" s="270"/>
      <c r="AT74" s="264"/>
      <c r="AU74" s="264"/>
      <c r="AV74" s="264"/>
      <c r="AW74" s="271">
        <f>SUM(AH43,AH74)</f>
        <v>15.75</v>
      </c>
      <c r="AX74" s="271"/>
      <c r="AY74" s="271"/>
      <c r="AZ74" s="271"/>
      <c r="BA74" s="271"/>
      <c r="BB74" s="272">
        <f>SUM(AL43,AL74)</f>
        <v>39525</v>
      </c>
      <c r="BC74" s="272"/>
      <c r="BD74" s="272"/>
      <c r="BE74" s="272"/>
      <c r="BF74" s="272"/>
      <c r="BG74" s="272"/>
    </row>
    <row r="75" spans="2:79" ht="18.75" customHeight="1" x14ac:dyDescent="0.45">
      <c r="B75" s="258"/>
      <c r="C75" s="258"/>
      <c r="D75" s="258"/>
      <c r="E75" s="267"/>
      <c r="F75" s="267"/>
      <c r="G75" s="267"/>
      <c r="H75" s="267"/>
      <c r="I75" s="268"/>
      <c r="J75" s="268"/>
      <c r="K75" s="268"/>
      <c r="L75" s="268"/>
      <c r="M75" s="268"/>
      <c r="N75" s="76"/>
      <c r="O75" s="289"/>
      <c r="P75" s="289"/>
      <c r="Q75" s="289"/>
      <c r="R75" s="291"/>
      <c r="S75" s="291"/>
      <c r="T75" s="291"/>
      <c r="U75" s="291"/>
      <c r="V75" s="291"/>
      <c r="W75" s="292"/>
      <c r="X75" s="292"/>
      <c r="Y75" s="292"/>
      <c r="Z75" s="293"/>
      <c r="AA75" s="293"/>
      <c r="AB75" s="293"/>
      <c r="AC75" s="293"/>
      <c r="AD75" s="76"/>
      <c r="AE75" s="261"/>
      <c r="AF75" s="261"/>
      <c r="AG75" s="261"/>
      <c r="AH75" s="269"/>
      <c r="AI75" s="269"/>
      <c r="AJ75" s="269"/>
      <c r="AK75" s="269"/>
      <c r="AL75" s="270"/>
      <c r="AM75" s="270"/>
      <c r="AN75" s="270"/>
      <c r="AO75" s="270"/>
      <c r="AP75" s="270"/>
      <c r="AT75" s="264"/>
      <c r="AU75" s="264"/>
      <c r="AV75" s="264"/>
      <c r="AW75" s="271"/>
      <c r="AX75" s="271"/>
      <c r="AY75" s="271"/>
      <c r="AZ75" s="271"/>
      <c r="BA75" s="271"/>
      <c r="BB75" s="272"/>
      <c r="BC75" s="272"/>
      <c r="BD75" s="272"/>
      <c r="BE75" s="272"/>
      <c r="BF75" s="272"/>
      <c r="BG75" s="272"/>
    </row>
  </sheetData>
  <mergeCells count="1161">
    <mergeCell ref="W74:Y75"/>
    <mergeCell ref="Z74:AC75"/>
    <mergeCell ref="AH74:AK75"/>
    <mergeCell ref="AL74:AP75"/>
    <mergeCell ref="AW74:BA75"/>
    <mergeCell ref="BB74:BG75"/>
    <mergeCell ref="BJ69:BK69"/>
    <mergeCell ref="BQ69:BT69"/>
    <mergeCell ref="BU69:BX69"/>
    <mergeCell ref="BY69:CA69"/>
    <mergeCell ref="AH70:AI71"/>
    <mergeCell ref="AJ70:AM71"/>
    <mergeCell ref="AN70:AP71"/>
    <mergeCell ref="AQ70:AT71"/>
    <mergeCell ref="AU70:AW71"/>
    <mergeCell ref="AX70:BA71"/>
    <mergeCell ref="BB70:BE71"/>
    <mergeCell ref="BF70:BI71"/>
    <mergeCell ref="BJ70:BK71"/>
    <mergeCell ref="BQ70:BT71"/>
    <mergeCell ref="BU70:BX71"/>
    <mergeCell ref="BY70:CA71"/>
    <mergeCell ref="BF69:BI69"/>
    <mergeCell ref="B73:D75"/>
    <mergeCell ref="E73:H73"/>
    <mergeCell ref="I73:M73"/>
    <mergeCell ref="O73:Q75"/>
    <mergeCell ref="R73:V73"/>
    <mergeCell ref="W73:Y73"/>
    <mergeCell ref="Z73:AC73"/>
    <mergeCell ref="AE73:AG75"/>
    <mergeCell ref="AH73:AK73"/>
    <mergeCell ref="AL73:AP73"/>
    <mergeCell ref="AT73:AV75"/>
    <mergeCell ref="AW73:BA73"/>
    <mergeCell ref="BB73:BG73"/>
    <mergeCell ref="E74:H75"/>
    <mergeCell ref="I74:M75"/>
    <mergeCell ref="R74:V75"/>
    <mergeCell ref="B69:C69"/>
    <mergeCell ref="E69:F69"/>
    <mergeCell ref="H69:I69"/>
    <mergeCell ref="K69:L69"/>
    <mergeCell ref="N69:O69"/>
    <mergeCell ref="P69:S69"/>
    <mergeCell ref="T69:W69"/>
    <mergeCell ref="X69:AA69"/>
    <mergeCell ref="AB69:AE69"/>
    <mergeCell ref="AF69:AI69"/>
    <mergeCell ref="AJ69:AM69"/>
    <mergeCell ref="AN69:AP69"/>
    <mergeCell ref="AQ69:AT69"/>
    <mergeCell ref="AU69:AW69"/>
    <mergeCell ref="AX69:BA69"/>
    <mergeCell ref="BB69:BE69"/>
    <mergeCell ref="BJ67:BK67"/>
    <mergeCell ref="BQ67:BT67"/>
    <mergeCell ref="BU67:BX67"/>
    <mergeCell ref="BY67:CA67"/>
    <mergeCell ref="B68:C68"/>
    <mergeCell ref="E68:F68"/>
    <mergeCell ref="H68:I68"/>
    <mergeCell ref="K68:L68"/>
    <mergeCell ref="N68:O68"/>
    <mergeCell ref="P68:S68"/>
    <mergeCell ref="T68:W68"/>
    <mergeCell ref="X68:AA68"/>
    <mergeCell ref="AB68:AE68"/>
    <mergeCell ref="AF68:AI68"/>
    <mergeCell ref="AJ68:AM68"/>
    <mergeCell ref="AN68:AP68"/>
    <mergeCell ref="AQ68:AT68"/>
    <mergeCell ref="AU68:AW68"/>
    <mergeCell ref="AX68:BA68"/>
    <mergeCell ref="BB68:BE68"/>
    <mergeCell ref="BF68:BI68"/>
    <mergeCell ref="BJ68:BK68"/>
    <mergeCell ref="BQ68:BT68"/>
    <mergeCell ref="BU68:BX68"/>
    <mergeCell ref="BY68:CA68"/>
    <mergeCell ref="B67:C67"/>
    <mergeCell ref="E67:F67"/>
    <mergeCell ref="H67:I67"/>
    <mergeCell ref="K67:L67"/>
    <mergeCell ref="N67:O67"/>
    <mergeCell ref="P67:S67"/>
    <mergeCell ref="T67:W67"/>
    <mergeCell ref="X67:AA67"/>
    <mergeCell ref="AB67:AE67"/>
    <mergeCell ref="AF67:AI67"/>
    <mergeCell ref="AJ67:AM67"/>
    <mergeCell ref="AN67:AP67"/>
    <mergeCell ref="AQ67:AT67"/>
    <mergeCell ref="AU67:AW67"/>
    <mergeCell ref="AX67:BA67"/>
    <mergeCell ref="BB67:BE67"/>
    <mergeCell ref="BF67:BI67"/>
    <mergeCell ref="BJ65:BK65"/>
    <mergeCell ref="BQ65:BT65"/>
    <mergeCell ref="BU65:BX65"/>
    <mergeCell ref="BY65:CA65"/>
    <mergeCell ref="B66:C66"/>
    <mergeCell ref="E66:F66"/>
    <mergeCell ref="H66:I66"/>
    <mergeCell ref="K66:L66"/>
    <mergeCell ref="N66:O66"/>
    <mergeCell ref="P66:S66"/>
    <mergeCell ref="T66:W66"/>
    <mergeCell ref="X66:AA66"/>
    <mergeCell ref="AB66:AE66"/>
    <mergeCell ref="AF66:AI66"/>
    <mergeCell ref="AJ66:AM66"/>
    <mergeCell ref="AN66:AP66"/>
    <mergeCell ref="AQ66:AT66"/>
    <mergeCell ref="AU66:AW66"/>
    <mergeCell ref="AX66:BA66"/>
    <mergeCell ref="BB66:BE66"/>
    <mergeCell ref="BF66:BI66"/>
    <mergeCell ref="BJ66:BK66"/>
    <mergeCell ref="BQ66:BT66"/>
    <mergeCell ref="BU66:BX66"/>
    <mergeCell ref="BY66:CA66"/>
    <mergeCell ref="B65:C65"/>
    <mergeCell ref="E65:F65"/>
    <mergeCell ref="H65:I65"/>
    <mergeCell ref="K65:L65"/>
    <mergeCell ref="N65:O65"/>
    <mergeCell ref="P65:S65"/>
    <mergeCell ref="T65:W65"/>
    <mergeCell ref="X65:AA65"/>
    <mergeCell ref="AB65:AE65"/>
    <mergeCell ref="AF65:AI65"/>
    <mergeCell ref="AJ65:AM65"/>
    <mergeCell ref="AN65:AP65"/>
    <mergeCell ref="AQ65:AT65"/>
    <mergeCell ref="AU65:AW65"/>
    <mergeCell ref="AX65:BA65"/>
    <mergeCell ref="BB65:BE65"/>
    <mergeCell ref="BF65:BI65"/>
    <mergeCell ref="BJ63:BK63"/>
    <mergeCell ref="BQ63:BT63"/>
    <mergeCell ref="BU63:BX63"/>
    <mergeCell ref="BY63:CA63"/>
    <mergeCell ref="B64:C64"/>
    <mergeCell ref="E64:F64"/>
    <mergeCell ref="H64:I64"/>
    <mergeCell ref="K64:L64"/>
    <mergeCell ref="N64:O64"/>
    <mergeCell ref="P64:S64"/>
    <mergeCell ref="T64:W64"/>
    <mergeCell ref="X64:AA64"/>
    <mergeCell ref="AB64:AE64"/>
    <mergeCell ref="AF64:AI64"/>
    <mergeCell ref="AJ64:AM64"/>
    <mergeCell ref="AN64:AP64"/>
    <mergeCell ref="AQ64:AT64"/>
    <mergeCell ref="AU64:AW64"/>
    <mergeCell ref="AX64:BA64"/>
    <mergeCell ref="BB64:BE64"/>
    <mergeCell ref="BF64:BI64"/>
    <mergeCell ref="BJ64:BK64"/>
    <mergeCell ref="BQ64:BT64"/>
    <mergeCell ref="BU64:BX64"/>
    <mergeCell ref="BY64:CA64"/>
    <mergeCell ref="B63:C63"/>
    <mergeCell ref="E63:F63"/>
    <mergeCell ref="H63:I63"/>
    <mergeCell ref="K63:L63"/>
    <mergeCell ref="N63:O63"/>
    <mergeCell ref="P63:S63"/>
    <mergeCell ref="T63:W63"/>
    <mergeCell ref="X63:AA63"/>
    <mergeCell ref="AB63:AE63"/>
    <mergeCell ref="AF63:AI63"/>
    <mergeCell ref="AJ63:AM63"/>
    <mergeCell ref="AN63:AP63"/>
    <mergeCell ref="AQ63:AT63"/>
    <mergeCell ref="AU63:AW63"/>
    <mergeCell ref="AX63:BA63"/>
    <mergeCell ref="BB63:BE63"/>
    <mergeCell ref="BF63:BI63"/>
    <mergeCell ref="BJ61:BK61"/>
    <mergeCell ref="BQ61:BT61"/>
    <mergeCell ref="BU61:BX61"/>
    <mergeCell ref="BY61:CA61"/>
    <mergeCell ref="B62:C62"/>
    <mergeCell ref="E62:F62"/>
    <mergeCell ref="H62:I62"/>
    <mergeCell ref="K62:L62"/>
    <mergeCell ref="N62:O62"/>
    <mergeCell ref="P62:S62"/>
    <mergeCell ref="T62:W62"/>
    <mergeCell ref="X62:AA62"/>
    <mergeCell ref="AB62:AE62"/>
    <mergeCell ref="AF62:AI62"/>
    <mergeCell ref="AJ62:AM62"/>
    <mergeCell ref="AN62:AP62"/>
    <mergeCell ref="AQ62:AT62"/>
    <mergeCell ref="AU62:AW62"/>
    <mergeCell ref="AX62:BA62"/>
    <mergeCell ref="BB62:BE62"/>
    <mergeCell ref="BF62:BI62"/>
    <mergeCell ref="BJ62:BK62"/>
    <mergeCell ref="BQ62:BT62"/>
    <mergeCell ref="BU62:BX62"/>
    <mergeCell ref="BY62:CA62"/>
    <mergeCell ref="B61:C61"/>
    <mergeCell ref="E61:F61"/>
    <mergeCell ref="H61:I61"/>
    <mergeCell ref="K61:L61"/>
    <mergeCell ref="N61:O61"/>
    <mergeCell ref="P61:S61"/>
    <mergeCell ref="T61:W61"/>
    <mergeCell ref="X61:AA61"/>
    <mergeCell ref="AB61:AE61"/>
    <mergeCell ref="AF61:AI61"/>
    <mergeCell ref="AJ61:AM61"/>
    <mergeCell ref="AN61:AP61"/>
    <mergeCell ref="AQ61:AT61"/>
    <mergeCell ref="AU61:AW61"/>
    <mergeCell ref="AX61:BA61"/>
    <mergeCell ref="BB61:BE61"/>
    <mergeCell ref="BF61:BI61"/>
    <mergeCell ref="BJ59:BK59"/>
    <mergeCell ref="BQ59:BT59"/>
    <mergeCell ref="BU59:BX59"/>
    <mergeCell ref="BY59:CA59"/>
    <mergeCell ref="B60:C60"/>
    <mergeCell ref="E60:F60"/>
    <mergeCell ref="H60:I60"/>
    <mergeCell ref="K60:L60"/>
    <mergeCell ref="N60:O60"/>
    <mergeCell ref="P60:S60"/>
    <mergeCell ref="T60:W60"/>
    <mergeCell ref="X60:AA60"/>
    <mergeCell ref="AB60:AE60"/>
    <mergeCell ref="AF60:AI60"/>
    <mergeCell ref="AJ60:AM60"/>
    <mergeCell ref="AN60:AP60"/>
    <mergeCell ref="AQ60:AT60"/>
    <mergeCell ref="AU60:AW60"/>
    <mergeCell ref="AX60:BA60"/>
    <mergeCell ref="BB60:BE60"/>
    <mergeCell ref="BF60:BI60"/>
    <mergeCell ref="BJ60:BK60"/>
    <mergeCell ref="BQ60:BT60"/>
    <mergeCell ref="BU60:BX60"/>
    <mergeCell ref="BY60:CA60"/>
    <mergeCell ref="B59:C59"/>
    <mergeCell ref="E59:F59"/>
    <mergeCell ref="H59:I59"/>
    <mergeCell ref="K59:L59"/>
    <mergeCell ref="N59:O59"/>
    <mergeCell ref="P59:S59"/>
    <mergeCell ref="T59:W59"/>
    <mergeCell ref="X59:AA59"/>
    <mergeCell ref="AB59:AE59"/>
    <mergeCell ref="AF59:AI59"/>
    <mergeCell ref="AJ59:AM59"/>
    <mergeCell ref="AN59:AP59"/>
    <mergeCell ref="AQ59:AT59"/>
    <mergeCell ref="AU59:AW59"/>
    <mergeCell ref="AX59:BA59"/>
    <mergeCell ref="BB59:BE59"/>
    <mergeCell ref="BF59:BI59"/>
    <mergeCell ref="BJ57:BK57"/>
    <mergeCell ref="BQ57:BT57"/>
    <mergeCell ref="BU57:BX57"/>
    <mergeCell ref="BY57:CA57"/>
    <mergeCell ref="B58:C58"/>
    <mergeCell ref="E58:F58"/>
    <mergeCell ref="H58:I58"/>
    <mergeCell ref="K58:L58"/>
    <mergeCell ref="N58:O58"/>
    <mergeCell ref="P58:S58"/>
    <mergeCell ref="T58:W58"/>
    <mergeCell ref="X58:AA58"/>
    <mergeCell ref="AB58:AE58"/>
    <mergeCell ref="AF58:AI58"/>
    <mergeCell ref="AJ58:AM58"/>
    <mergeCell ref="AN58:AP58"/>
    <mergeCell ref="AQ58:AT58"/>
    <mergeCell ref="AU58:AW58"/>
    <mergeCell ref="AX58:BA58"/>
    <mergeCell ref="BB58:BE58"/>
    <mergeCell ref="BF58:BI58"/>
    <mergeCell ref="BJ58:BK58"/>
    <mergeCell ref="BQ58:BT58"/>
    <mergeCell ref="BU58:BX58"/>
    <mergeCell ref="BY58:CA58"/>
    <mergeCell ref="B57:C57"/>
    <mergeCell ref="E57:F57"/>
    <mergeCell ref="H57:I57"/>
    <mergeCell ref="K57:L57"/>
    <mergeCell ref="N57:O57"/>
    <mergeCell ref="P57:S57"/>
    <mergeCell ref="T57:W57"/>
    <mergeCell ref="X57:AA57"/>
    <mergeCell ref="AB57:AE57"/>
    <mergeCell ref="AF57:AI57"/>
    <mergeCell ref="AJ57:AM57"/>
    <mergeCell ref="AN57:AP57"/>
    <mergeCell ref="AQ57:AT57"/>
    <mergeCell ref="AU57:AW57"/>
    <mergeCell ref="AX57:BA57"/>
    <mergeCell ref="BB57:BE57"/>
    <mergeCell ref="BF57:BI57"/>
    <mergeCell ref="BJ55:BK55"/>
    <mergeCell ref="BQ55:BT55"/>
    <mergeCell ref="BU55:BX55"/>
    <mergeCell ref="BY55:CA55"/>
    <mergeCell ref="B56:C56"/>
    <mergeCell ref="E56:F56"/>
    <mergeCell ref="H56:I56"/>
    <mergeCell ref="K56:L56"/>
    <mergeCell ref="N56:O56"/>
    <mergeCell ref="P56:S56"/>
    <mergeCell ref="T56:W56"/>
    <mergeCell ref="X56:AA56"/>
    <mergeCell ref="AB56:AE56"/>
    <mergeCell ref="AF56:AI56"/>
    <mergeCell ref="AJ56:AM56"/>
    <mergeCell ref="AN56:AP56"/>
    <mergeCell ref="AQ56:AT56"/>
    <mergeCell ref="AU56:AW56"/>
    <mergeCell ref="AX56:BA56"/>
    <mergeCell ref="BB56:BE56"/>
    <mergeCell ref="BF56:BI56"/>
    <mergeCell ref="BJ56:BK56"/>
    <mergeCell ref="BQ56:BT56"/>
    <mergeCell ref="BU56:BX56"/>
    <mergeCell ref="BY56:CA56"/>
    <mergeCell ref="B55:C55"/>
    <mergeCell ref="E55:F55"/>
    <mergeCell ref="H55:I55"/>
    <mergeCell ref="K55:L55"/>
    <mergeCell ref="N55:O55"/>
    <mergeCell ref="P55:S55"/>
    <mergeCell ref="T55:W55"/>
    <mergeCell ref="X55:AA55"/>
    <mergeCell ref="AB55:AE55"/>
    <mergeCell ref="AF55:AI55"/>
    <mergeCell ref="AJ55:AM55"/>
    <mergeCell ref="AN55:AP55"/>
    <mergeCell ref="AQ55:AT55"/>
    <mergeCell ref="AU55:AW55"/>
    <mergeCell ref="AX55:BA55"/>
    <mergeCell ref="BB55:BE55"/>
    <mergeCell ref="BF55:BI55"/>
    <mergeCell ref="BJ53:BK53"/>
    <mergeCell ref="BQ53:BT53"/>
    <mergeCell ref="BU53:BX53"/>
    <mergeCell ref="BY53:CA53"/>
    <mergeCell ref="B54:C54"/>
    <mergeCell ref="E54:F54"/>
    <mergeCell ref="H54:I54"/>
    <mergeCell ref="K54:L54"/>
    <mergeCell ref="N54:O54"/>
    <mergeCell ref="P54:S54"/>
    <mergeCell ref="T54:W54"/>
    <mergeCell ref="X54:AA54"/>
    <mergeCell ref="AB54:AE54"/>
    <mergeCell ref="AF54:AI54"/>
    <mergeCell ref="AJ54:AM54"/>
    <mergeCell ref="AN54:AP54"/>
    <mergeCell ref="AQ54:AT54"/>
    <mergeCell ref="AU54:AW54"/>
    <mergeCell ref="AX54:BA54"/>
    <mergeCell ref="BB54:BE54"/>
    <mergeCell ref="BF54:BI54"/>
    <mergeCell ref="BJ54:BK54"/>
    <mergeCell ref="BJ52:BK52"/>
    <mergeCell ref="BQ52:BT52"/>
    <mergeCell ref="BU52:BX52"/>
    <mergeCell ref="BY52:CA52"/>
    <mergeCell ref="B51:C51"/>
    <mergeCell ref="E51:F51"/>
    <mergeCell ref="H51:I51"/>
    <mergeCell ref="K51:L51"/>
    <mergeCell ref="N51:O51"/>
    <mergeCell ref="P51:S51"/>
    <mergeCell ref="T51:W51"/>
    <mergeCell ref="BQ54:BT54"/>
    <mergeCell ref="BU54:BX54"/>
    <mergeCell ref="BY54:CA54"/>
    <mergeCell ref="B53:C53"/>
    <mergeCell ref="E53:F53"/>
    <mergeCell ref="H53:I53"/>
    <mergeCell ref="K53:L53"/>
    <mergeCell ref="N53:O53"/>
    <mergeCell ref="P53:S53"/>
    <mergeCell ref="T53:W53"/>
    <mergeCell ref="X53:AA53"/>
    <mergeCell ref="AB53:AE53"/>
    <mergeCell ref="AF53:AI53"/>
    <mergeCell ref="AJ53:AM53"/>
    <mergeCell ref="AN53:AP53"/>
    <mergeCell ref="AQ53:AT53"/>
    <mergeCell ref="AU53:AW53"/>
    <mergeCell ref="AX53:BA53"/>
    <mergeCell ref="BB53:BE53"/>
    <mergeCell ref="BF53:BI53"/>
    <mergeCell ref="B52:C52"/>
    <mergeCell ref="E52:F52"/>
    <mergeCell ref="H52:I52"/>
    <mergeCell ref="K52:L52"/>
    <mergeCell ref="N52:O52"/>
    <mergeCell ref="P52:S52"/>
    <mergeCell ref="T52:W52"/>
    <mergeCell ref="X52:AA52"/>
    <mergeCell ref="AB52:AE52"/>
    <mergeCell ref="AF52:AI52"/>
    <mergeCell ref="AJ52:AM52"/>
    <mergeCell ref="AN52:AP52"/>
    <mergeCell ref="AQ52:AT52"/>
    <mergeCell ref="AU52:AW52"/>
    <mergeCell ref="AX52:BA52"/>
    <mergeCell ref="BB52:BE52"/>
    <mergeCell ref="BF52:BI52"/>
    <mergeCell ref="X51:AA51"/>
    <mergeCell ref="AB51:AE51"/>
    <mergeCell ref="AF51:AI51"/>
    <mergeCell ref="AJ51:AM51"/>
    <mergeCell ref="AN51:AP51"/>
    <mergeCell ref="AQ51:AT51"/>
    <mergeCell ref="AU51:AW51"/>
    <mergeCell ref="AX51:BA51"/>
    <mergeCell ref="BB51:BE51"/>
    <mergeCell ref="BF51:BI51"/>
    <mergeCell ref="BY47:CA49"/>
    <mergeCell ref="P48:S49"/>
    <mergeCell ref="T48:W49"/>
    <mergeCell ref="AB48:AE49"/>
    <mergeCell ref="AF48:AI49"/>
    <mergeCell ref="E49:I49"/>
    <mergeCell ref="K49:O49"/>
    <mergeCell ref="BJ50:BK50"/>
    <mergeCell ref="BQ50:BT50"/>
    <mergeCell ref="BU50:BX50"/>
    <mergeCell ref="BY50:CA50"/>
    <mergeCell ref="BJ51:BK51"/>
    <mergeCell ref="BQ51:BT51"/>
    <mergeCell ref="BU51:BX51"/>
    <mergeCell ref="BY51:CA51"/>
    <mergeCell ref="B50:C50"/>
    <mergeCell ref="E50:F50"/>
    <mergeCell ref="H50:I50"/>
    <mergeCell ref="K50:L50"/>
    <mergeCell ref="N50:O50"/>
    <mergeCell ref="P50:S50"/>
    <mergeCell ref="T50:W50"/>
    <mergeCell ref="X50:AA50"/>
    <mergeCell ref="AB50:AE50"/>
    <mergeCell ref="AF50:AI50"/>
    <mergeCell ref="AJ50:AM50"/>
    <mergeCell ref="AN50:AP50"/>
    <mergeCell ref="AQ50:AT50"/>
    <mergeCell ref="AU50:AW50"/>
    <mergeCell ref="AX50:BA50"/>
    <mergeCell ref="BB50:BE50"/>
    <mergeCell ref="BF50:BI50"/>
    <mergeCell ref="AL43:AP44"/>
    <mergeCell ref="B47:C49"/>
    <mergeCell ref="D47:D49"/>
    <mergeCell ref="E47:O47"/>
    <mergeCell ref="P47:W47"/>
    <mergeCell ref="X47:AA49"/>
    <mergeCell ref="AB47:AI47"/>
    <mergeCell ref="AJ47:AM49"/>
    <mergeCell ref="AN47:AP49"/>
    <mergeCell ref="AQ47:AT49"/>
    <mergeCell ref="AU47:AW49"/>
    <mergeCell ref="AX47:BA49"/>
    <mergeCell ref="BB47:BE49"/>
    <mergeCell ref="BF47:BI49"/>
    <mergeCell ref="BJ47:BK49"/>
    <mergeCell ref="BQ47:BT49"/>
    <mergeCell ref="BU47:BX49"/>
    <mergeCell ref="BJ38:BK38"/>
    <mergeCell ref="BQ38:BT38"/>
    <mergeCell ref="BU38:BX38"/>
    <mergeCell ref="BY38:CA38"/>
    <mergeCell ref="AH39:AI40"/>
    <mergeCell ref="AJ39:AM40"/>
    <mergeCell ref="AN39:AP39"/>
    <mergeCell ref="AQ39:AT40"/>
    <mergeCell ref="AU39:AW40"/>
    <mergeCell ref="AX39:BA40"/>
    <mergeCell ref="BB39:BE40"/>
    <mergeCell ref="BF39:BI40"/>
    <mergeCell ref="BJ39:BK40"/>
    <mergeCell ref="BQ39:BT40"/>
    <mergeCell ref="BU39:BX40"/>
    <mergeCell ref="BY39:CA40"/>
    <mergeCell ref="B42:D44"/>
    <mergeCell ref="E42:H42"/>
    <mergeCell ref="I42:M42"/>
    <mergeCell ref="O42:Q44"/>
    <mergeCell ref="R42:V42"/>
    <mergeCell ref="W42:Y42"/>
    <mergeCell ref="Z42:AC42"/>
    <mergeCell ref="AE42:AG44"/>
    <mergeCell ref="AH42:AK42"/>
    <mergeCell ref="AL42:AP42"/>
    <mergeCell ref="E43:H44"/>
    <mergeCell ref="I43:M44"/>
    <mergeCell ref="R43:V44"/>
    <mergeCell ref="W43:Y44"/>
    <mergeCell ref="Z43:AC44"/>
    <mergeCell ref="AH43:AK44"/>
    <mergeCell ref="B38:C38"/>
    <mergeCell ref="E38:F38"/>
    <mergeCell ref="H38:I38"/>
    <mergeCell ref="K38:L38"/>
    <mergeCell ref="N38:O38"/>
    <mergeCell ref="P38:S38"/>
    <mergeCell ref="T38:W38"/>
    <mergeCell ref="X38:AA38"/>
    <mergeCell ref="AB38:AE38"/>
    <mergeCell ref="AF38:AI38"/>
    <mergeCell ref="AJ38:AM38"/>
    <mergeCell ref="AN38:AP38"/>
    <mergeCell ref="AQ38:AT38"/>
    <mergeCell ref="AU38:AW38"/>
    <mergeCell ref="AX38:BA38"/>
    <mergeCell ref="BB38:BE38"/>
    <mergeCell ref="BF38:BI38"/>
    <mergeCell ref="BJ36:BK36"/>
    <mergeCell ref="BQ36:BT36"/>
    <mergeCell ref="BU36:BX36"/>
    <mergeCell ref="BY36:CA36"/>
    <mergeCell ref="B37:C37"/>
    <mergeCell ref="E37:F37"/>
    <mergeCell ref="H37:I37"/>
    <mergeCell ref="K37:L37"/>
    <mergeCell ref="N37:O37"/>
    <mergeCell ref="P37:S37"/>
    <mergeCell ref="T37:W37"/>
    <mergeCell ref="X37:AA37"/>
    <mergeCell ref="AB37:AE37"/>
    <mergeCell ref="AF37:AI37"/>
    <mergeCell ref="AJ37:AM37"/>
    <mergeCell ref="AN37:AP37"/>
    <mergeCell ref="AQ37:AT37"/>
    <mergeCell ref="AU37:AW37"/>
    <mergeCell ref="AX37:BA37"/>
    <mergeCell ref="BB37:BE37"/>
    <mergeCell ref="BF37:BI37"/>
    <mergeCell ref="BJ37:BK37"/>
    <mergeCell ref="BQ37:BT37"/>
    <mergeCell ref="BU37:BX37"/>
    <mergeCell ref="BY37:CA37"/>
    <mergeCell ref="B36:C36"/>
    <mergeCell ref="E36:F36"/>
    <mergeCell ref="H36:I36"/>
    <mergeCell ref="K36:L36"/>
    <mergeCell ref="N36:O36"/>
    <mergeCell ref="P36:S36"/>
    <mergeCell ref="T36:W36"/>
    <mergeCell ref="X36:AA36"/>
    <mergeCell ref="AB36:AE36"/>
    <mergeCell ref="AF36:AI36"/>
    <mergeCell ref="AJ36:AM36"/>
    <mergeCell ref="AN36:AP36"/>
    <mergeCell ref="AQ36:AT36"/>
    <mergeCell ref="AU36:AW36"/>
    <mergeCell ref="AX36:BA36"/>
    <mergeCell ref="BB36:BE36"/>
    <mergeCell ref="BF36:BI36"/>
    <mergeCell ref="BJ34:BK34"/>
    <mergeCell ref="BQ34:BT34"/>
    <mergeCell ref="BU34:BX34"/>
    <mergeCell ref="BY34:CA34"/>
    <mergeCell ref="B35:C35"/>
    <mergeCell ref="E35:F35"/>
    <mergeCell ref="H35:I35"/>
    <mergeCell ref="K35:L35"/>
    <mergeCell ref="N35:O35"/>
    <mergeCell ref="P35:S35"/>
    <mergeCell ref="T35:W35"/>
    <mergeCell ref="X35:AA35"/>
    <mergeCell ref="AB35:AE35"/>
    <mergeCell ref="AF35:AI35"/>
    <mergeCell ref="AJ35:AM35"/>
    <mergeCell ref="AN35:AP35"/>
    <mergeCell ref="AQ35:AT35"/>
    <mergeCell ref="AU35:AW35"/>
    <mergeCell ref="AX35:BA35"/>
    <mergeCell ref="BB35:BE35"/>
    <mergeCell ref="BF35:BI35"/>
    <mergeCell ref="BJ35:BK35"/>
    <mergeCell ref="BQ35:BT35"/>
    <mergeCell ref="BU35:BX35"/>
    <mergeCell ref="BY35:CA35"/>
    <mergeCell ref="B34:C34"/>
    <mergeCell ref="E34:F34"/>
    <mergeCell ref="H34:I34"/>
    <mergeCell ref="K34:L34"/>
    <mergeCell ref="N34:O34"/>
    <mergeCell ref="P34:S34"/>
    <mergeCell ref="T34:W34"/>
    <mergeCell ref="X34:AA34"/>
    <mergeCell ref="AB34:AE34"/>
    <mergeCell ref="AF34:AI34"/>
    <mergeCell ref="AJ34:AM34"/>
    <mergeCell ref="AN34:AP34"/>
    <mergeCell ref="AQ34:AT34"/>
    <mergeCell ref="AU34:AW34"/>
    <mergeCell ref="AX34:BA34"/>
    <mergeCell ref="BB34:BE34"/>
    <mergeCell ref="BF34:BI34"/>
    <mergeCell ref="BJ32:BK32"/>
    <mergeCell ref="BQ32:BT32"/>
    <mergeCell ref="BU32:BX32"/>
    <mergeCell ref="BY32:CA32"/>
    <mergeCell ref="B33:C33"/>
    <mergeCell ref="E33:F33"/>
    <mergeCell ref="H33:I33"/>
    <mergeCell ref="K33:L33"/>
    <mergeCell ref="N33:O33"/>
    <mergeCell ref="P33:S33"/>
    <mergeCell ref="T33:W33"/>
    <mergeCell ref="X33:AA33"/>
    <mergeCell ref="AB33:AE33"/>
    <mergeCell ref="AF33:AI33"/>
    <mergeCell ref="AJ33:AM33"/>
    <mergeCell ref="AN33:AP33"/>
    <mergeCell ref="AQ33:AT33"/>
    <mergeCell ref="AU33:AW33"/>
    <mergeCell ref="AX33:BA33"/>
    <mergeCell ref="BB33:BE33"/>
    <mergeCell ref="BF33:BI33"/>
    <mergeCell ref="BJ33:BK33"/>
    <mergeCell ref="BQ33:BT33"/>
    <mergeCell ref="BU33:BX33"/>
    <mergeCell ref="BY33:CA33"/>
    <mergeCell ref="B32:C32"/>
    <mergeCell ref="E32:F32"/>
    <mergeCell ref="H32:I32"/>
    <mergeCell ref="K32:L32"/>
    <mergeCell ref="N32:O32"/>
    <mergeCell ref="P32:S32"/>
    <mergeCell ref="T32:W32"/>
    <mergeCell ref="X32:AA32"/>
    <mergeCell ref="AB32:AE32"/>
    <mergeCell ref="AF32:AI32"/>
    <mergeCell ref="AJ32:AM32"/>
    <mergeCell ref="AN32:AP32"/>
    <mergeCell ref="AQ32:AT32"/>
    <mergeCell ref="AU32:AW32"/>
    <mergeCell ref="AX32:BA32"/>
    <mergeCell ref="BB32:BE32"/>
    <mergeCell ref="BF32:BI32"/>
    <mergeCell ref="BJ30:BK30"/>
    <mergeCell ref="BQ30:BT30"/>
    <mergeCell ref="BU30:BX30"/>
    <mergeCell ref="BY30:CA30"/>
    <mergeCell ref="B31:C31"/>
    <mergeCell ref="E31:F31"/>
    <mergeCell ref="H31:I31"/>
    <mergeCell ref="K31:L31"/>
    <mergeCell ref="N31:O31"/>
    <mergeCell ref="P31:S31"/>
    <mergeCell ref="T31:W31"/>
    <mergeCell ref="X31:AA31"/>
    <mergeCell ref="AB31:AE31"/>
    <mergeCell ref="AF31:AI31"/>
    <mergeCell ref="AJ31:AM31"/>
    <mergeCell ref="AN31:AP31"/>
    <mergeCell ref="AQ31:AT31"/>
    <mergeCell ref="AU31:AW31"/>
    <mergeCell ref="AX31:BA31"/>
    <mergeCell ref="BB31:BE31"/>
    <mergeCell ref="BF31:BI31"/>
    <mergeCell ref="BJ31:BK31"/>
    <mergeCell ref="BQ31:BT31"/>
    <mergeCell ref="BU31:BX31"/>
    <mergeCell ref="BY31:CA31"/>
    <mergeCell ref="B30:C30"/>
    <mergeCell ref="E30:F30"/>
    <mergeCell ref="H30:I30"/>
    <mergeCell ref="K30:L30"/>
    <mergeCell ref="N30:O30"/>
    <mergeCell ref="P30:S30"/>
    <mergeCell ref="T30:W30"/>
    <mergeCell ref="X30:AA30"/>
    <mergeCell ref="AB30:AE30"/>
    <mergeCell ref="AF30:AI30"/>
    <mergeCell ref="AJ30:AM30"/>
    <mergeCell ref="AN30:AP30"/>
    <mergeCell ref="AQ30:AT30"/>
    <mergeCell ref="AU30:AW30"/>
    <mergeCell ref="AX30:BA30"/>
    <mergeCell ref="BB30:BE30"/>
    <mergeCell ref="BF30:BI30"/>
    <mergeCell ref="BJ28:BK28"/>
    <mergeCell ref="BQ28:BT28"/>
    <mergeCell ref="BU28:BX28"/>
    <mergeCell ref="BY28:CA28"/>
    <mergeCell ref="B29:C29"/>
    <mergeCell ref="E29:F29"/>
    <mergeCell ref="H29:I29"/>
    <mergeCell ref="K29:L29"/>
    <mergeCell ref="N29:O29"/>
    <mergeCell ref="P29:S29"/>
    <mergeCell ref="T29:W29"/>
    <mergeCell ref="X29:AA29"/>
    <mergeCell ref="AB29:AE29"/>
    <mergeCell ref="AF29:AI29"/>
    <mergeCell ref="AJ29:AM29"/>
    <mergeCell ref="AN29:AP29"/>
    <mergeCell ref="AQ29:AT29"/>
    <mergeCell ref="AU29:AW29"/>
    <mergeCell ref="AX29:BA29"/>
    <mergeCell ref="BB29:BE29"/>
    <mergeCell ref="BF29:BI29"/>
    <mergeCell ref="BJ29:BK29"/>
    <mergeCell ref="BQ29:BT29"/>
    <mergeCell ref="BU29:BX29"/>
    <mergeCell ref="BY29:CA29"/>
    <mergeCell ref="B28:C28"/>
    <mergeCell ref="E28:F28"/>
    <mergeCell ref="H28:I28"/>
    <mergeCell ref="K28:L28"/>
    <mergeCell ref="N28:O28"/>
    <mergeCell ref="P28:S28"/>
    <mergeCell ref="T28:W28"/>
    <mergeCell ref="X28:AA28"/>
    <mergeCell ref="AB28:AE28"/>
    <mergeCell ref="AF28:AI28"/>
    <mergeCell ref="AJ28:AM28"/>
    <mergeCell ref="AN28:AP28"/>
    <mergeCell ref="AQ28:AT28"/>
    <mergeCell ref="AU28:AW28"/>
    <mergeCell ref="AX28:BA28"/>
    <mergeCell ref="BB28:BE28"/>
    <mergeCell ref="BF28:BI28"/>
    <mergeCell ref="BJ26:BK26"/>
    <mergeCell ref="BQ26:BT26"/>
    <mergeCell ref="BU26:BX26"/>
    <mergeCell ref="BY26:CA26"/>
    <mergeCell ref="B27:C27"/>
    <mergeCell ref="E27:F27"/>
    <mergeCell ref="H27:I27"/>
    <mergeCell ref="K27:L27"/>
    <mergeCell ref="N27:O27"/>
    <mergeCell ref="P27:S27"/>
    <mergeCell ref="T27:W27"/>
    <mergeCell ref="X27:AA27"/>
    <mergeCell ref="AB27:AE27"/>
    <mergeCell ref="AF27:AI27"/>
    <mergeCell ref="AJ27:AM27"/>
    <mergeCell ref="AN27:AP27"/>
    <mergeCell ref="AQ27:AT27"/>
    <mergeCell ref="AU27:AW27"/>
    <mergeCell ref="AX27:BA27"/>
    <mergeCell ref="BB27:BE27"/>
    <mergeCell ref="BF27:BI27"/>
    <mergeCell ref="BJ27:BK27"/>
    <mergeCell ref="BQ27:BT27"/>
    <mergeCell ref="BU27:BX27"/>
    <mergeCell ref="BY27:CA27"/>
    <mergeCell ref="B26:C26"/>
    <mergeCell ref="E26:F26"/>
    <mergeCell ref="H26:I26"/>
    <mergeCell ref="K26:L26"/>
    <mergeCell ref="N26:O26"/>
    <mergeCell ref="P26:S26"/>
    <mergeCell ref="T26:W26"/>
    <mergeCell ref="X26:AA26"/>
    <mergeCell ref="AB26:AE26"/>
    <mergeCell ref="AF26:AI26"/>
    <mergeCell ref="AJ26:AM26"/>
    <mergeCell ref="AN26:AP26"/>
    <mergeCell ref="AQ26:AT26"/>
    <mergeCell ref="AU26:AW26"/>
    <mergeCell ref="AX26:BA26"/>
    <mergeCell ref="BB26:BE26"/>
    <mergeCell ref="BF26:BI26"/>
    <mergeCell ref="BJ24:BK24"/>
    <mergeCell ref="BQ24:BT24"/>
    <mergeCell ref="BU24:BX24"/>
    <mergeCell ref="BY24:CA24"/>
    <mergeCell ref="B25:C25"/>
    <mergeCell ref="E25:F25"/>
    <mergeCell ref="H25:I25"/>
    <mergeCell ref="K25:L25"/>
    <mergeCell ref="N25:O25"/>
    <mergeCell ref="P25:S25"/>
    <mergeCell ref="T25:W25"/>
    <mergeCell ref="X25:AA25"/>
    <mergeCell ref="AB25:AE25"/>
    <mergeCell ref="AF25:AI25"/>
    <mergeCell ref="AJ25:AM25"/>
    <mergeCell ref="AN25:AP25"/>
    <mergeCell ref="AQ25:AT25"/>
    <mergeCell ref="AU25:AW25"/>
    <mergeCell ref="AX25:BA25"/>
    <mergeCell ref="BB25:BE25"/>
    <mergeCell ref="BF25:BI25"/>
    <mergeCell ref="BJ25:BK25"/>
    <mergeCell ref="BQ25:BT25"/>
    <mergeCell ref="BU25:BX25"/>
    <mergeCell ref="BY25:CA25"/>
    <mergeCell ref="B24:C24"/>
    <mergeCell ref="E24:F24"/>
    <mergeCell ref="H24:I24"/>
    <mergeCell ref="K24:L24"/>
    <mergeCell ref="N24:O24"/>
    <mergeCell ref="P24:S24"/>
    <mergeCell ref="T24:W24"/>
    <mergeCell ref="X24:AA24"/>
    <mergeCell ref="AB24:AE24"/>
    <mergeCell ref="AF24:AI24"/>
    <mergeCell ref="AJ24:AM24"/>
    <mergeCell ref="AN24:AP24"/>
    <mergeCell ref="AQ24:AT24"/>
    <mergeCell ref="AU24:AW24"/>
    <mergeCell ref="AX24:BA24"/>
    <mergeCell ref="BB24:BE24"/>
    <mergeCell ref="BF24:BI24"/>
    <mergeCell ref="BJ22:BK22"/>
    <mergeCell ref="BQ22:BT22"/>
    <mergeCell ref="BU22:BX22"/>
    <mergeCell ref="BY22:CA22"/>
    <mergeCell ref="B23:C23"/>
    <mergeCell ref="E23:F23"/>
    <mergeCell ref="H23:I23"/>
    <mergeCell ref="K23:L23"/>
    <mergeCell ref="N23:O23"/>
    <mergeCell ref="P23:S23"/>
    <mergeCell ref="T23:W23"/>
    <mergeCell ref="X23:AA23"/>
    <mergeCell ref="AB23:AE23"/>
    <mergeCell ref="AF23:AI23"/>
    <mergeCell ref="AJ23:AM23"/>
    <mergeCell ref="AN23:AP23"/>
    <mergeCell ref="AQ23:AT23"/>
    <mergeCell ref="AU23:AW23"/>
    <mergeCell ref="AX23:BA23"/>
    <mergeCell ref="BB23:BE23"/>
    <mergeCell ref="BF23:BI23"/>
    <mergeCell ref="BJ23:BK23"/>
    <mergeCell ref="BQ23:BT23"/>
    <mergeCell ref="BU23:BX23"/>
    <mergeCell ref="BY23:CA23"/>
    <mergeCell ref="B22:C22"/>
    <mergeCell ref="E22:F22"/>
    <mergeCell ref="H22:I22"/>
    <mergeCell ref="K22:L22"/>
    <mergeCell ref="N22:O22"/>
    <mergeCell ref="P22:S22"/>
    <mergeCell ref="T22:W22"/>
    <mergeCell ref="X22:AA22"/>
    <mergeCell ref="AB22:AE22"/>
    <mergeCell ref="AF22:AI22"/>
    <mergeCell ref="AJ22:AM22"/>
    <mergeCell ref="AN22:AP22"/>
    <mergeCell ref="AQ22:AT22"/>
    <mergeCell ref="AU22:AW22"/>
    <mergeCell ref="AX22:BA22"/>
    <mergeCell ref="BB22:BE22"/>
    <mergeCell ref="BF22:BI22"/>
    <mergeCell ref="BJ20:BK20"/>
    <mergeCell ref="BQ20:BT20"/>
    <mergeCell ref="BU20:BX20"/>
    <mergeCell ref="BY20:CA20"/>
    <mergeCell ref="B21:C21"/>
    <mergeCell ref="E21:F21"/>
    <mergeCell ref="H21:I21"/>
    <mergeCell ref="K21:L21"/>
    <mergeCell ref="N21:O21"/>
    <mergeCell ref="P21:S21"/>
    <mergeCell ref="T21:W21"/>
    <mergeCell ref="X21:AA21"/>
    <mergeCell ref="AB21:AE21"/>
    <mergeCell ref="AF21:AI21"/>
    <mergeCell ref="AJ21:AM21"/>
    <mergeCell ref="AN21:AP21"/>
    <mergeCell ref="AQ21:AT21"/>
    <mergeCell ref="AU21:AW21"/>
    <mergeCell ref="AX21:BA21"/>
    <mergeCell ref="BB21:BE21"/>
    <mergeCell ref="BF21:BI21"/>
    <mergeCell ref="BJ21:BK21"/>
    <mergeCell ref="BQ21:BT21"/>
    <mergeCell ref="BU21:BX21"/>
    <mergeCell ref="BY21:CA21"/>
    <mergeCell ref="B20:C20"/>
    <mergeCell ref="E20:F20"/>
    <mergeCell ref="H20:I20"/>
    <mergeCell ref="K20:L20"/>
    <mergeCell ref="N20:O20"/>
    <mergeCell ref="P20:S20"/>
    <mergeCell ref="T20:W20"/>
    <mergeCell ref="X20:AA20"/>
    <mergeCell ref="AB20:AE20"/>
    <mergeCell ref="AF20:AI20"/>
    <mergeCell ref="AJ20:AM20"/>
    <mergeCell ref="AN20:AP20"/>
    <mergeCell ref="AQ20:AT20"/>
    <mergeCell ref="AU20:AW20"/>
    <mergeCell ref="AX20:BA20"/>
    <mergeCell ref="BB20:BE20"/>
    <mergeCell ref="BF20:BI20"/>
    <mergeCell ref="BJ18:BK18"/>
    <mergeCell ref="BQ18:BT18"/>
    <mergeCell ref="BU18:BX18"/>
    <mergeCell ref="BY18:CA18"/>
    <mergeCell ref="B19:C19"/>
    <mergeCell ref="E19:F19"/>
    <mergeCell ref="H19:I19"/>
    <mergeCell ref="K19:L19"/>
    <mergeCell ref="N19:O19"/>
    <mergeCell ref="P19:S19"/>
    <mergeCell ref="T19:W19"/>
    <mergeCell ref="X19:AA19"/>
    <mergeCell ref="AB19:AE19"/>
    <mergeCell ref="AF19:AI19"/>
    <mergeCell ref="AJ19:AM19"/>
    <mergeCell ref="AN19:AP19"/>
    <mergeCell ref="AQ19:AT19"/>
    <mergeCell ref="AU19:AW19"/>
    <mergeCell ref="AX19:BA19"/>
    <mergeCell ref="BB19:BE19"/>
    <mergeCell ref="BF19:BI19"/>
    <mergeCell ref="BJ19:BK19"/>
    <mergeCell ref="BQ19:BT19"/>
    <mergeCell ref="BU19:BX19"/>
    <mergeCell ref="BY19:CA19"/>
    <mergeCell ref="B18:C18"/>
    <mergeCell ref="E18:F18"/>
    <mergeCell ref="H18:I18"/>
    <mergeCell ref="K18:L18"/>
    <mergeCell ref="N18:O18"/>
    <mergeCell ref="P18:S18"/>
    <mergeCell ref="T18:W18"/>
    <mergeCell ref="X18:AA18"/>
    <mergeCell ref="AB18:AE18"/>
    <mergeCell ref="AF18:AI18"/>
    <mergeCell ref="AJ18:AM18"/>
    <mergeCell ref="AN18:AP18"/>
    <mergeCell ref="AQ18:AT18"/>
    <mergeCell ref="AU18:AW18"/>
    <mergeCell ref="AX18:BA18"/>
    <mergeCell ref="BB18:BE18"/>
    <mergeCell ref="BF18:BI18"/>
    <mergeCell ref="BJ16:BK16"/>
    <mergeCell ref="BQ16:BT16"/>
    <mergeCell ref="BU16:BX16"/>
    <mergeCell ref="BY16:CA16"/>
    <mergeCell ref="B17:C17"/>
    <mergeCell ref="E17:F17"/>
    <mergeCell ref="H17:I17"/>
    <mergeCell ref="K17:L17"/>
    <mergeCell ref="N17:O17"/>
    <mergeCell ref="P17:S17"/>
    <mergeCell ref="T17:W17"/>
    <mergeCell ref="X17:AA17"/>
    <mergeCell ref="AB17:AE17"/>
    <mergeCell ref="AF17:AI17"/>
    <mergeCell ref="AJ17:AM17"/>
    <mergeCell ref="AN17:AP17"/>
    <mergeCell ref="AQ17:AT17"/>
    <mergeCell ref="AU17:AW17"/>
    <mergeCell ref="AX17:BA17"/>
    <mergeCell ref="BB17:BE17"/>
    <mergeCell ref="BF17:BI17"/>
    <mergeCell ref="BJ17:BK17"/>
    <mergeCell ref="BQ17:BT17"/>
    <mergeCell ref="BU17:BX17"/>
    <mergeCell ref="BY17:CA17"/>
    <mergeCell ref="B16:C16"/>
    <mergeCell ref="E16:F16"/>
    <mergeCell ref="H16:I16"/>
    <mergeCell ref="K16:L16"/>
    <mergeCell ref="N16:O16"/>
    <mergeCell ref="P16:S16"/>
    <mergeCell ref="T16:W16"/>
    <mergeCell ref="X16:AA16"/>
    <mergeCell ref="AB16:AE16"/>
    <mergeCell ref="AF16:AI16"/>
    <mergeCell ref="AJ16:AM16"/>
    <mergeCell ref="AN16:AP16"/>
    <mergeCell ref="AQ16:AT16"/>
    <mergeCell ref="AU16:AW16"/>
    <mergeCell ref="AX16:BA16"/>
    <mergeCell ref="BB16:BE16"/>
    <mergeCell ref="BF16:BI16"/>
    <mergeCell ref="BJ14:BK14"/>
    <mergeCell ref="BQ14:BT14"/>
    <mergeCell ref="BU14:BX14"/>
    <mergeCell ref="BY14:CA14"/>
    <mergeCell ref="B15:C15"/>
    <mergeCell ref="E15:F15"/>
    <mergeCell ref="H15:I15"/>
    <mergeCell ref="K15:L15"/>
    <mergeCell ref="N15:O15"/>
    <mergeCell ref="P15:S15"/>
    <mergeCell ref="T15:W15"/>
    <mergeCell ref="X15:AA15"/>
    <mergeCell ref="AB15:AE15"/>
    <mergeCell ref="AF15:AI15"/>
    <mergeCell ref="AJ15:AM15"/>
    <mergeCell ref="AN15:AP15"/>
    <mergeCell ref="AQ15:AT15"/>
    <mergeCell ref="AU15:AW15"/>
    <mergeCell ref="AX15:BA15"/>
    <mergeCell ref="BB15:BE15"/>
    <mergeCell ref="BF15:BI15"/>
    <mergeCell ref="BJ15:BK15"/>
    <mergeCell ref="BQ15:BT15"/>
    <mergeCell ref="BU15:BX15"/>
    <mergeCell ref="BY15:CA15"/>
    <mergeCell ref="B14:C14"/>
    <mergeCell ref="E14:F14"/>
    <mergeCell ref="H14:I14"/>
    <mergeCell ref="K14:L14"/>
    <mergeCell ref="N14:O14"/>
    <mergeCell ref="P14:S14"/>
    <mergeCell ref="T14:W14"/>
    <mergeCell ref="X14:AA14"/>
    <mergeCell ref="AB14:AE14"/>
    <mergeCell ref="AF14:AI14"/>
    <mergeCell ref="AJ14:AM14"/>
    <mergeCell ref="AN14:AP14"/>
    <mergeCell ref="AQ14:AT14"/>
    <mergeCell ref="AU14:AW14"/>
    <mergeCell ref="AX14:BA14"/>
    <mergeCell ref="BB14:BE14"/>
    <mergeCell ref="BF14:BI14"/>
    <mergeCell ref="BJ12:BK12"/>
    <mergeCell ref="BQ12:BT12"/>
    <mergeCell ref="BU12:BX12"/>
    <mergeCell ref="BY12:CA12"/>
    <mergeCell ref="B13:C13"/>
    <mergeCell ref="E13:F13"/>
    <mergeCell ref="H13:I13"/>
    <mergeCell ref="K13:L13"/>
    <mergeCell ref="N13:O13"/>
    <mergeCell ref="P13:S13"/>
    <mergeCell ref="T13:W13"/>
    <mergeCell ref="X13:AA13"/>
    <mergeCell ref="AB13:AE13"/>
    <mergeCell ref="AF13:AI13"/>
    <mergeCell ref="AJ13:AM13"/>
    <mergeCell ref="AN13:AP13"/>
    <mergeCell ref="AQ13:AT13"/>
    <mergeCell ref="AU13:AW13"/>
    <mergeCell ref="AX13:BA13"/>
    <mergeCell ref="BB13:BE13"/>
    <mergeCell ref="BF13:BI13"/>
    <mergeCell ref="BJ13:BK13"/>
    <mergeCell ref="BQ13:BT13"/>
    <mergeCell ref="BU13:BX13"/>
    <mergeCell ref="BY13:CA13"/>
    <mergeCell ref="B12:C12"/>
    <mergeCell ref="E12:F12"/>
    <mergeCell ref="H12:I12"/>
    <mergeCell ref="K12:L12"/>
    <mergeCell ref="N12:O12"/>
    <mergeCell ref="P12:S12"/>
    <mergeCell ref="T12:W12"/>
    <mergeCell ref="X12:AA12"/>
    <mergeCell ref="AB12:AE12"/>
    <mergeCell ref="AF12:AI12"/>
    <mergeCell ref="AJ12:AM12"/>
    <mergeCell ref="AN12:AP12"/>
    <mergeCell ref="AQ12:AT12"/>
    <mergeCell ref="AU12:AW12"/>
    <mergeCell ref="AX12:BA12"/>
    <mergeCell ref="BB12:BE12"/>
    <mergeCell ref="BF12:BI12"/>
    <mergeCell ref="BJ10:BK10"/>
    <mergeCell ref="BQ10:BT10"/>
    <mergeCell ref="BU10:BX10"/>
    <mergeCell ref="BY10:CA10"/>
    <mergeCell ref="B11:C11"/>
    <mergeCell ref="E11:F11"/>
    <mergeCell ref="H11:I11"/>
    <mergeCell ref="K11:L11"/>
    <mergeCell ref="N11:O11"/>
    <mergeCell ref="P11:S11"/>
    <mergeCell ref="T11:W11"/>
    <mergeCell ref="X11:AA11"/>
    <mergeCell ref="AB11:AE11"/>
    <mergeCell ref="AF11:AI11"/>
    <mergeCell ref="AJ11:AM11"/>
    <mergeCell ref="AN11:AP11"/>
    <mergeCell ref="AQ11:AT11"/>
    <mergeCell ref="AU11:AW11"/>
    <mergeCell ref="AX11:BA11"/>
    <mergeCell ref="BB11:BE11"/>
    <mergeCell ref="BF11:BI11"/>
    <mergeCell ref="BJ11:BK11"/>
    <mergeCell ref="BQ11:BT11"/>
    <mergeCell ref="BU11:BX11"/>
    <mergeCell ref="BY11:CA11"/>
    <mergeCell ref="B10:C10"/>
    <mergeCell ref="E10:F10"/>
    <mergeCell ref="H10:I10"/>
    <mergeCell ref="K10:L10"/>
    <mergeCell ref="N10:O10"/>
    <mergeCell ref="P10:S10"/>
    <mergeCell ref="T10:W10"/>
    <mergeCell ref="X10:AA10"/>
    <mergeCell ref="AB10:AE10"/>
    <mergeCell ref="AF10:AI10"/>
    <mergeCell ref="AJ10:AM10"/>
    <mergeCell ref="AN10:AP10"/>
    <mergeCell ref="AQ10:AT10"/>
    <mergeCell ref="AU10:AW10"/>
    <mergeCell ref="AX10:BA10"/>
    <mergeCell ref="BB10:BE10"/>
    <mergeCell ref="BF10:BI10"/>
    <mergeCell ref="BU6:BX8"/>
    <mergeCell ref="BY6:CA8"/>
    <mergeCell ref="P7:S8"/>
    <mergeCell ref="T7:W8"/>
    <mergeCell ref="AB7:AE8"/>
    <mergeCell ref="AF7:AI8"/>
    <mergeCell ref="E8:I8"/>
    <mergeCell ref="K8:O8"/>
    <mergeCell ref="B9:C9"/>
    <mergeCell ref="E9:F9"/>
    <mergeCell ref="H9:I9"/>
    <mergeCell ref="K9:L9"/>
    <mergeCell ref="N9:O9"/>
    <mergeCell ref="P9:S9"/>
    <mergeCell ref="T9:W9"/>
    <mergeCell ref="X9:AA9"/>
    <mergeCell ref="AB9:AE9"/>
    <mergeCell ref="AF9:AI9"/>
    <mergeCell ref="AJ9:AM9"/>
    <mergeCell ref="AN9:AP9"/>
    <mergeCell ref="AQ9:AT9"/>
    <mergeCell ref="AU9:AW9"/>
    <mergeCell ref="AX9:BA9"/>
    <mergeCell ref="BB9:BE9"/>
    <mergeCell ref="BF9:BI9"/>
    <mergeCell ref="BJ9:BK9"/>
    <mergeCell ref="BQ9:BT9"/>
    <mergeCell ref="BU9:BX9"/>
    <mergeCell ref="BY9:CA9"/>
    <mergeCell ref="BF3:BH4"/>
    <mergeCell ref="AL4:AS4"/>
    <mergeCell ref="B6:C8"/>
    <mergeCell ref="D6:D8"/>
    <mergeCell ref="E6:O6"/>
    <mergeCell ref="P6:W6"/>
    <mergeCell ref="X6:AA8"/>
    <mergeCell ref="AB6:AI6"/>
    <mergeCell ref="AJ6:AM8"/>
    <mergeCell ref="AN6:AP8"/>
    <mergeCell ref="AQ6:AT8"/>
    <mergeCell ref="AU6:AW8"/>
    <mergeCell ref="AX6:BA8"/>
    <mergeCell ref="BB6:BE8"/>
    <mergeCell ref="BF6:BI8"/>
    <mergeCell ref="BJ6:BK8"/>
    <mergeCell ref="BQ6:BT8"/>
  </mergeCells>
  <phoneticPr fontId="56"/>
  <pageMargins left="0.25" right="0.25" top="0.30972222222222201" bottom="0.3" header="0.51180555555555496" footer="0.51180555555555496"/>
  <pageSetup paperSize="9" scale="64" firstPageNumber="0" orientation="landscape"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156082"/>
    <pageSetUpPr fitToPage="1"/>
  </sheetPr>
  <dimension ref="A2:AMK75"/>
  <sheetViews>
    <sheetView view="pageBreakPreview" topLeftCell="B1" zoomScaleNormal="70" workbookViewId="0">
      <selection activeCell="R43" sqref="R43"/>
    </sheetView>
  </sheetViews>
  <sheetFormatPr defaultRowHeight="18" x14ac:dyDescent="0.45"/>
  <cols>
    <col min="1" max="18" width="3.09765625" style="37" customWidth="1"/>
    <col min="19" max="19" width="3.59765625" style="37" customWidth="1"/>
    <col min="20" max="61" width="3.09765625" style="37" customWidth="1"/>
    <col min="62" max="79" width="3.09765625" style="38" customWidth="1"/>
    <col min="80" max="1025" width="3.09765625" style="37" customWidth="1"/>
  </cols>
  <sheetData>
    <row r="2" spans="2:79" ht="18.75" customHeight="1" x14ac:dyDescent="0.45">
      <c r="BF2" s="39"/>
      <c r="BG2" s="40"/>
      <c r="BH2" s="40"/>
      <c r="BI2" s="41"/>
    </row>
    <row r="3" spans="2:79" ht="18.75" customHeight="1" x14ac:dyDescent="0.45">
      <c r="T3" s="42"/>
      <c r="U3" s="43"/>
      <c r="V3" s="43"/>
      <c r="W3" s="43"/>
      <c r="X3" s="43"/>
      <c r="Y3" s="43"/>
      <c r="Z3" s="43"/>
      <c r="AA3" s="43"/>
      <c r="AB3" s="43"/>
      <c r="AC3" s="43"/>
      <c r="AD3" s="43"/>
      <c r="AE3" s="43"/>
      <c r="AF3" s="44"/>
      <c r="AH3" s="42"/>
      <c r="AI3" s="43"/>
      <c r="AJ3" s="43"/>
      <c r="AK3" s="43"/>
      <c r="AL3" s="43"/>
      <c r="AM3" s="43"/>
      <c r="AN3" s="43"/>
      <c r="AO3" s="43"/>
      <c r="AP3" s="43"/>
      <c r="AQ3" s="43"/>
      <c r="AR3" s="43"/>
      <c r="AS3" s="44"/>
      <c r="BF3" s="157"/>
      <c r="BG3" s="157"/>
      <c r="BH3" s="157"/>
      <c r="BI3" s="45"/>
      <c r="BU3" s="46"/>
    </row>
    <row r="4" spans="2:79" ht="18.75" customHeight="1" x14ac:dyDescent="0.45">
      <c r="T4" s="47"/>
      <c r="U4" s="48" t="s">
        <v>2</v>
      </c>
      <c r="V4" s="48"/>
      <c r="W4" s="48"/>
      <c r="X4" s="48" t="s">
        <v>36</v>
      </c>
      <c r="Y4" s="48"/>
      <c r="Z4" s="49"/>
      <c r="AA4" s="48" t="s">
        <v>3</v>
      </c>
      <c r="AB4" s="49"/>
      <c r="AC4" s="48" t="s">
        <v>37</v>
      </c>
      <c r="AD4" s="48"/>
      <c r="AE4" s="48"/>
      <c r="AF4" s="50"/>
      <c r="AH4" s="47"/>
      <c r="AI4" s="48" t="s">
        <v>5</v>
      </c>
      <c r="AJ4" s="48"/>
      <c r="AK4" s="48"/>
      <c r="AL4" s="158"/>
      <c r="AM4" s="158"/>
      <c r="AN4" s="158"/>
      <c r="AO4" s="158"/>
      <c r="AP4" s="158"/>
      <c r="AQ4" s="158"/>
      <c r="AR4" s="158"/>
      <c r="AS4" s="158"/>
      <c r="AU4" s="51"/>
      <c r="BF4" s="157"/>
      <c r="BG4" s="157"/>
      <c r="BH4" s="157"/>
      <c r="BI4" s="52"/>
    </row>
    <row r="5" spans="2:79" ht="18.75" customHeight="1" x14ac:dyDescent="0.45">
      <c r="W5" s="53"/>
      <c r="AB5" s="53"/>
      <c r="AS5" s="51"/>
    </row>
    <row r="6" spans="2:79" ht="18.75" customHeight="1" x14ac:dyDescent="0.45">
      <c r="B6" s="159" t="s">
        <v>7</v>
      </c>
      <c r="C6" s="159"/>
      <c r="D6" s="160" t="s">
        <v>8</v>
      </c>
      <c r="E6" s="161" t="s">
        <v>9</v>
      </c>
      <c r="F6" s="161"/>
      <c r="G6" s="161"/>
      <c r="H6" s="161"/>
      <c r="I6" s="161"/>
      <c r="J6" s="161"/>
      <c r="K6" s="161"/>
      <c r="L6" s="161"/>
      <c r="M6" s="161"/>
      <c r="N6" s="161"/>
      <c r="O6" s="161"/>
      <c r="P6" s="162" t="s">
        <v>38</v>
      </c>
      <c r="Q6" s="162"/>
      <c r="R6" s="162"/>
      <c r="S6" s="162"/>
      <c r="T6" s="162"/>
      <c r="U6" s="162"/>
      <c r="V6" s="162"/>
      <c r="W6" s="162"/>
      <c r="X6" s="163" t="s">
        <v>12</v>
      </c>
      <c r="Y6" s="163"/>
      <c r="Z6" s="163"/>
      <c r="AA6" s="163"/>
      <c r="AB6" s="163" t="s">
        <v>39</v>
      </c>
      <c r="AC6" s="163"/>
      <c r="AD6" s="163"/>
      <c r="AE6" s="163"/>
      <c r="AF6" s="163"/>
      <c r="AG6" s="163"/>
      <c r="AH6" s="163"/>
      <c r="AI6" s="163"/>
      <c r="AJ6" s="164" t="s">
        <v>40</v>
      </c>
      <c r="AK6" s="164"/>
      <c r="AL6" s="164"/>
      <c r="AM6" s="164"/>
      <c r="AN6" s="165" t="s">
        <v>41</v>
      </c>
      <c r="AO6" s="165"/>
      <c r="AP6" s="165"/>
      <c r="AQ6" s="166" t="s">
        <v>42</v>
      </c>
      <c r="AR6" s="166"/>
      <c r="AS6" s="166"/>
      <c r="AT6" s="166"/>
      <c r="AU6" s="167" t="s">
        <v>43</v>
      </c>
      <c r="AV6" s="167"/>
      <c r="AW6" s="167"/>
      <c r="AX6" s="168" t="s">
        <v>44</v>
      </c>
      <c r="AY6" s="168"/>
      <c r="AZ6" s="168"/>
      <c r="BA6" s="168"/>
      <c r="BB6" s="169" t="s">
        <v>45</v>
      </c>
      <c r="BC6" s="169"/>
      <c r="BD6" s="169"/>
      <c r="BE6" s="169"/>
      <c r="BF6" s="170" t="s">
        <v>46</v>
      </c>
      <c r="BG6" s="170"/>
      <c r="BH6" s="170"/>
      <c r="BI6" s="170"/>
      <c r="BJ6" s="171" t="s">
        <v>47</v>
      </c>
      <c r="BK6" s="171"/>
      <c r="BQ6" s="155" t="s">
        <v>48</v>
      </c>
      <c r="BR6" s="155"/>
      <c r="BS6" s="155"/>
      <c r="BT6" s="155"/>
      <c r="BU6" s="172" t="s">
        <v>49</v>
      </c>
      <c r="BV6" s="172"/>
      <c r="BW6" s="172"/>
      <c r="BX6" s="172"/>
      <c r="BY6" s="173" t="s">
        <v>50</v>
      </c>
      <c r="BZ6" s="173"/>
      <c r="CA6" s="173"/>
    </row>
    <row r="7" spans="2:79" ht="18.75" customHeight="1" x14ac:dyDescent="0.45">
      <c r="B7" s="159"/>
      <c r="C7" s="159"/>
      <c r="D7" s="160"/>
      <c r="E7" s="54"/>
      <c r="F7" s="55"/>
      <c r="G7" s="55"/>
      <c r="H7" s="55"/>
      <c r="I7" s="55"/>
      <c r="J7" s="55"/>
      <c r="K7" s="55"/>
      <c r="L7" s="55"/>
      <c r="M7" s="55"/>
      <c r="N7" s="55"/>
      <c r="O7" s="56"/>
      <c r="P7" s="162" t="s">
        <v>10</v>
      </c>
      <c r="Q7" s="162"/>
      <c r="R7" s="162"/>
      <c r="S7" s="162"/>
      <c r="T7" s="163" t="s">
        <v>11</v>
      </c>
      <c r="U7" s="163"/>
      <c r="V7" s="163"/>
      <c r="W7" s="163"/>
      <c r="X7" s="163"/>
      <c r="Y7" s="163"/>
      <c r="Z7" s="163"/>
      <c r="AA7" s="163"/>
      <c r="AB7" s="163" t="s">
        <v>51</v>
      </c>
      <c r="AC7" s="163"/>
      <c r="AD7" s="163"/>
      <c r="AE7" s="163"/>
      <c r="AF7" s="163" t="s">
        <v>52</v>
      </c>
      <c r="AG7" s="163"/>
      <c r="AH7" s="163"/>
      <c r="AI7" s="163"/>
      <c r="AJ7" s="164"/>
      <c r="AK7" s="164"/>
      <c r="AL7" s="164"/>
      <c r="AM7" s="164"/>
      <c r="AN7" s="165"/>
      <c r="AO7" s="165"/>
      <c r="AP7" s="165"/>
      <c r="AQ7" s="166"/>
      <c r="AR7" s="166"/>
      <c r="AS7" s="166"/>
      <c r="AT7" s="166"/>
      <c r="AU7" s="167"/>
      <c r="AV7" s="167"/>
      <c r="AW7" s="167"/>
      <c r="AX7" s="168"/>
      <c r="AY7" s="168"/>
      <c r="AZ7" s="168"/>
      <c r="BA7" s="168"/>
      <c r="BB7" s="169"/>
      <c r="BC7" s="169"/>
      <c r="BD7" s="169"/>
      <c r="BE7" s="169"/>
      <c r="BF7" s="170"/>
      <c r="BG7" s="170"/>
      <c r="BH7" s="170"/>
      <c r="BI7" s="170"/>
      <c r="BJ7" s="171"/>
      <c r="BK7" s="171"/>
      <c r="BQ7" s="155"/>
      <c r="BR7" s="155"/>
      <c r="BS7" s="155"/>
      <c r="BT7" s="155"/>
      <c r="BU7" s="172"/>
      <c r="BV7" s="172"/>
      <c r="BW7" s="172"/>
      <c r="BX7" s="172"/>
      <c r="BY7" s="173"/>
      <c r="BZ7" s="173"/>
      <c r="CA7" s="173"/>
    </row>
    <row r="8" spans="2:79" ht="18.75" customHeight="1" x14ac:dyDescent="0.45">
      <c r="B8" s="159"/>
      <c r="C8" s="159"/>
      <c r="D8" s="160"/>
      <c r="E8" s="174" t="s">
        <v>18</v>
      </c>
      <c r="F8" s="174"/>
      <c r="G8" s="174"/>
      <c r="H8" s="174"/>
      <c r="I8" s="174"/>
      <c r="J8" s="57" t="s">
        <v>19</v>
      </c>
      <c r="K8" s="175" t="s">
        <v>20</v>
      </c>
      <c r="L8" s="175"/>
      <c r="M8" s="175"/>
      <c r="N8" s="175"/>
      <c r="O8" s="175"/>
      <c r="P8" s="162"/>
      <c r="Q8" s="162"/>
      <c r="R8" s="162"/>
      <c r="S8" s="162"/>
      <c r="T8" s="163"/>
      <c r="U8" s="163"/>
      <c r="V8" s="163"/>
      <c r="W8" s="163"/>
      <c r="X8" s="163"/>
      <c r="Y8" s="163"/>
      <c r="Z8" s="163"/>
      <c r="AA8" s="163"/>
      <c r="AB8" s="163"/>
      <c r="AC8" s="163"/>
      <c r="AD8" s="163"/>
      <c r="AE8" s="163"/>
      <c r="AF8" s="163"/>
      <c r="AG8" s="163"/>
      <c r="AH8" s="163"/>
      <c r="AI8" s="163"/>
      <c r="AJ8" s="164"/>
      <c r="AK8" s="164"/>
      <c r="AL8" s="164"/>
      <c r="AM8" s="164"/>
      <c r="AN8" s="165"/>
      <c r="AO8" s="165"/>
      <c r="AP8" s="165"/>
      <c r="AQ8" s="166"/>
      <c r="AR8" s="166"/>
      <c r="AS8" s="166"/>
      <c r="AT8" s="166"/>
      <c r="AU8" s="167"/>
      <c r="AV8" s="167"/>
      <c r="AW8" s="167"/>
      <c r="AX8" s="168"/>
      <c r="AY8" s="168"/>
      <c r="AZ8" s="168"/>
      <c r="BA8" s="168"/>
      <c r="BB8" s="169"/>
      <c r="BC8" s="169"/>
      <c r="BD8" s="169"/>
      <c r="BE8" s="169"/>
      <c r="BF8" s="170"/>
      <c r="BG8" s="170"/>
      <c r="BH8" s="170"/>
      <c r="BI8" s="170"/>
      <c r="BJ8" s="171"/>
      <c r="BK8" s="171"/>
      <c r="BQ8" s="155"/>
      <c r="BR8" s="155"/>
      <c r="BS8" s="155"/>
      <c r="BT8" s="155"/>
      <c r="BU8" s="172"/>
      <c r="BV8" s="172"/>
      <c r="BW8" s="172"/>
      <c r="BX8" s="172"/>
      <c r="BY8" s="173"/>
      <c r="BZ8" s="173"/>
      <c r="CA8" s="173"/>
    </row>
    <row r="9" spans="2:79" ht="18" customHeight="1" x14ac:dyDescent="0.45">
      <c r="B9" s="180">
        <v>0</v>
      </c>
      <c r="C9" s="180"/>
      <c r="D9" s="58"/>
      <c r="E9" s="181">
        <v>10</v>
      </c>
      <c r="F9" s="181"/>
      <c r="G9" s="59" t="s">
        <v>23</v>
      </c>
      <c r="H9" s="182">
        <v>0</v>
      </c>
      <c r="I9" s="182"/>
      <c r="J9" s="60" t="s">
        <v>19</v>
      </c>
      <c r="K9" s="181">
        <v>15</v>
      </c>
      <c r="L9" s="181"/>
      <c r="M9" s="59" t="s">
        <v>23</v>
      </c>
      <c r="N9" s="182">
        <v>0</v>
      </c>
      <c r="O9" s="182"/>
      <c r="P9" s="183">
        <v>15000</v>
      </c>
      <c r="Q9" s="183"/>
      <c r="R9" s="183"/>
      <c r="S9" s="183"/>
      <c r="T9" s="183">
        <v>2000</v>
      </c>
      <c r="U9" s="183"/>
      <c r="V9" s="183"/>
      <c r="W9" s="183"/>
      <c r="X9" s="183">
        <v>5000</v>
      </c>
      <c r="Y9" s="183"/>
      <c r="Z9" s="183"/>
      <c r="AA9" s="183"/>
      <c r="AB9" s="183">
        <v>0</v>
      </c>
      <c r="AC9" s="183"/>
      <c r="AD9" s="183"/>
      <c r="AE9" s="183"/>
      <c r="AF9" s="183">
        <v>0</v>
      </c>
      <c r="AG9" s="183"/>
      <c r="AH9" s="183"/>
      <c r="AI9" s="183"/>
      <c r="AJ9" s="184">
        <f t="shared" ref="AJ9:AJ38" si="0">P9+T9+IF((AB9-X9)&gt;0,0,(AB9-X9))</f>
        <v>12000</v>
      </c>
      <c r="AK9" s="184"/>
      <c r="AL9" s="184"/>
      <c r="AM9" s="184"/>
      <c r="AN9" s="185">
        <f t="shared" ref="AN9:AN38" si="1">(TIME(AU9,BJ9,0)/"1:0:0")</f>
        <v>5.0000000000000009</v>
      </c>
      <c r="AO9" s="185"/>
      <c r="AP9" s="185"/>
      <c r="AQ9" s="186">
        <f t="shared" ref="AQ9:AQ38" si="2">IFERROR(AJ9/AN9,0)</f>
        <v>2399.9999999999995</v>
      </c>
      <c r="AR9" s="186"/>
      <c r="AS9" s="186"/>
      <c r="AT9" s="186"/>
      <c r="AU9" s="187">
        <f t="shared" ref="AU9:AU38" si="3">IF(K9-E9&gt;=0,K9-E9,24-E9+K9)-IF(N9-H9&lt;0,1,0)</f>
        <v>5</v>
      </c>
      <c r="AV9" s="187"/>
      <c r="AW9" s="187"/>
      <c r="AX9" s="188">
        <f t="shared" ref="AX9:AX38" si="4">AQ9*AU9</f>
        <v>11999.999999999998</v>
      </c>
      <c r="AY9" s="188"/>
      <c r="AZ9" s="188"/>
      <c r="BA9" s="188"/>
      <c r="BB9" s="186">
        <f t="shared" ref="BB9:BB38" si="5">2500*(TIME(AU9,0,0)/"1:0:0")</f>
        <v>12500.000000000002</v>
      </c>
      <c r="BC9" s="186"/>
      <c r="BD9" s="186"/>
      <c r="BE9" s="186"/>
      <c r="BF9" s="156">
        <f t="shared" ref="BF9:BF38" si="6">MIN(AX9,BB9)</f>
        <v>11999.999999999998</v>
      </c>
      <c r="BG9" s="156"/>
      <c r="BH9" s="156"/>
      <c r="BI9" s="156"/>
      <c r="BJ9" s="176">
        <f t="shared" ref="BJ9:BJ38" si="7">IF(N9-H9&lt;0,60+(N9-H9),N9-H9)</f>
        <v>0</v>
      </c>
      <c r="BK9" s="176"/>
      <c r="BQ9" s="177">
        <f t="shared" ref="BQ9:BQ38" si="8">P9+T9</f>
        <v>17000</v>
      </c>
      <c r="BR9" s="177"/>
      <c r="BS9" s="177"/>
      <c r="BT9" s="177"/>
      <c r="BU9" s="178">
        <f t="shared" ref="BU9:BU38" si="9">IF(IFERROR(BQ9/AN9,0)&gt;2500,2500,IFERROR(BQ9/AN9,0))</f>
        <v>2500</v>
      </c>
      <c r="BV9" s="178"/>
      <c r="BW9" s="178"/>
      <c r="BX9" s="178"/>
      <c r="BY9" s="179">
        <f t="shared" ref="BY9:BY38" si="10">IFERROR(ROUNDUP(BF9/BU9,0),0)</f>
        <v>5</v>
      </c>
      <c r="BZ9" s="179"/>
      <c r="CA9" s="179"/>
    </row>
    <row r="10" spans="2:79" ht="18" customHeight="1" x14ac:dyDescent="0.45">
      <c r="B10" s="180">
        <v>0</v>
      </c>
      <c r="C10" s="180"/>
      <c r="D10" s="58"/>
      <c r="E10" s="181">
        <v>10</v>
      </c>
      <c r="F10" s="181"/>
      <c r="G10" s="59" t="s">
        <v>23</v>
      </c>
      <c r="H10" s="182">
        <v>0</v>
      </c>
      <c r="I10" s="182"/>
      <c r="J10" s="60" t="s">
        <v>19</v>
      </c>
      <c r="K10" s="181">
        <v>15</v>
      </c>
      <c r="L10" s="181"/>
      <c r="M10" s="59" t="s">
        <v>23</v>
      </c>
      <c r="N10" s="182">
        <v>30</v>
      </c>
      <c r="O10" s="182"/>
      <c r="P10" s="183">
        <v>16500</v>
      </c>
      <c r="Q10" s="183"/>
      <c r="R10" s="183"/>
      <c r="S10" s="183"/>
      <c r="T10" s="183"/>
      <c r="U10" s="183"/>
      <c r="V10" s="183"/>
      <c r="W10" s="183"/>
      <c r="X10" s="183"/>
      <c r="Y10" s="183"/>
      <c r="Z10" s="183"/>
      <c r="AA10" s="183"/>
      <c r="AB10" s="183">
        <v>0</v>
      </c>
      <c r="AC10" s="183"/>
      <c r="AD10" s="183"/>
      <c r="AE10" s="183"/>
      <c r="AF10" s="183">
        <v>0</v>
      </c>
      <c r="AG10" s="183"/>
      <c r="AH10" s="183"/>
      <c r="AI10" s="183"/>
      <c r="AJ10" s="184">
        <f t="shared" si="0"/>
        <v>16500</v>
      </c>
      <c r="AK10" s="184"/>
      <c r="AL10" s="184"/>
      <c r="AM10" s="184"/>
      <c r="AN10" s="185">
        <f t="shared" si="1"/>
        <v>5.5</v>
      </c>
      <c r="AO10" s="185"/>
      <c r="AP10" s="185"/>
      <c r="AQ10" s="186">
        <f t="shared" si="2"/>
        <v>3000</v>
      </c>
      <c r="AR10" s="186"/>
      <c r="AS10" s="186"/>
      <c r="AT10" s="186"/>
      <c r="AU10" s="187">
        <f t="shared" si="3"/>
        <v>5</v>
      </c>
      <c r="AV10" s="187"/>
      <c r="AW10" s="187"/>
      <c r="AX10" s="188">
        <f t="shared" si="4"/>
        <v>15000</v>
      </c>
      <c r="AY10" s="188"/>
      <c r="AZ10" s="188"/>
      <c r="BA10" s="188"/>
      <c r="BB10" s="186">
        <f t="shared" si="5"/>
        <v>12500.000000000002</v>
      </c>
      <c r="BC10" s="186"/>
      <c r="BD10" s="186"/>
      <c r="BE10" s="186"/>
      <c r="BF10" s="156">
        <f t="shared" si="6"/>
        <v>12500.000000000002</v>
      </c>
      <c r="BG10" s="156"/>
      <c r="BH10" s="156"/>
      <c r="BI10" s="156"/>
      <c r="BJ10" s="176">
        <f t="shared" si="7"/>
        <v>30</v>
      </c>
      <c r="BK10" s="176"/>
      <c r="BQ10" s="177">
        <f t="shared" si="8"/>
        <v>16500</v>
      </c>
      <c r="BR10" s="177"/>
      <c r="BS10" s="177"/>
      <c r="BT10" s="177"/>
      <c r="BU10" s="178">
        <f t="shared" si="9"/>
        <v>2500</v>
      </c>
      <c r="BV10" s="178"/>
      <c r="BW10" s="178"/>
      <c r="BX10" s="178"/>
      <c r="BY10" s="179">
        <f t="shared" si="10"/>
        <v>5</v>
      </c>
      <c r="BZ10" s="179"/>
      <c r="CA10" s="179"/>
    </row>
    <row r="11" spans="2:79" ht="18" customHeight="1" x14ac:dyDescent="0.45">
      <c r="B11" s="180">
        <v>0</v>
      </c>
      <c r="C11" s="180"/>
      <c r="D11" s="61"/>
      <c r="E11" s="181">
        <v>10</v>
      </c>
      <c r="F11" s="181"/>
      <c r="G11" s="62" t="s">
        <v>23</v>
      </c>
      <c r="H11" s="182">
        <v>0</v>
      </c>
      <c r="I11" s="182"/>
      <c r="J11" s="63" t="s">
        <v>19</v>
      </c>
      <c r="K11" s="181">
        <v>15</v>
      </c>
      <c r="L11" s="181"/>
      <c r="M11" s="62" t="s">
        <v>23</v>
      </c>
      <c r="N11" s="189">
        <v>45</v>
      </c>
      <c r="O11" s="189"/>
      <c r="P11" s="183">
        <v>17250</v>
      </c>
      <c r="Q11" s="183"/>
      <c r="R11" s="183"/>
      <c r="S11" s="183"/>
      <c r="T11" s="190"/>
      <c r="U11" s="190"/>
      <c r="V11" s="190"/>
      <c r="W11" s="190"/>
      <c r="X11" s="190"/>
      <c r="Y11" s="190"/>
      <c r="Z11" s="190"/>
      <c r="AA11" s="190"/>
      <c r="AB11" s="190">
        <v>0</v>
      </c>
      <c r="AC11" s="190"/>
      <c r="AD11" s="190"/>
      <c r="AE11" s="190"/>
      <c r="AF11" s="190">
        <v>0</v>
      </c>
      <c r="AG11" s="190"/>
      <c r="AH11" s="190"/>
      <c r="AI11" s="190"/>
      <c r="AJ11" s="184">
        <f t="shared" si="0"/>
        <v>17250</v>
      </c>
      <c r="AK11" s="184"/>
      <c r="AL11" s="184"/>
      <c r="AM11" s="184"/>
      <c r="AN11" s="185">
        <f t="shared" si="1"/>
        <v>5.7500000000000009</v>
      </c>
      <c r="AO11" s="185"/>
      <c r="AP11" s="185"/>
      <c r="AQ11" s="186">
        <f t="shared" si="2"/>
        <v>2999.9999999999995</v>
      </c>
      <c r="AR11" s="186"/>
      <c r="AS11" s="186"/>
      <c r="AT11" s="186"/>
      <c r="AU11" s="187">
        <f t="shared" si="3"/>
        <v>5</v>
      </c>
      <c r="AV11" s="187"/>
      <c r="AW11" s="187"/>
      <c r="AX11" s="188">
        <f t="shared" si="4"/>
        <v>14999.999999999998</v>
      </c>
      <c r="AY11" s="188"/>
      <c r="AZ11" s="188"/>
      <c r="BA11" s="188"/>
      <c r="BB11" s="186">
        <f t="shared" si="5"/>
        <v>12500.000000000002</v>
      </c>
      <c r="BC11" s="186"/>
      <c r="BD11" s="186"/>
      <c r="BE11" s="186"/>
      <c r="BF11" s="156">
        <f t="shared" si="6"/>
        <v>12500.000000000002</v>
      </c>
      <c r="BG11" s="156"/>
      <c r="BH11" s="156"/>
      <c r="BI11" s="156"/>
      <c r="BJ11" s="176">
        <f t="shared" si="7"/>
        <v>45</v>
      </c>
      <c r="BK11" s="176"/>
      <c r="BQ11" s="177">
        <f t="shared" si="8"/>
        <v>17250</v>
      </c>
      <c r="BR11" s="177"/>
      <c r="BS11" s="177"/>
      <c r="BT11" s="177"/>
      <c r="BU11" s="178">
        <f t="shared" si="9"/>
        <v>2500</v>
      </c>
      <c r="BV11" s="178"/>
      <c r="BW11" s="178"/>
      <c r="BX11" s="178"/>
      <c r="BY11" s="179">
        <f t="shared" si="10"/>
        <v>5</v>
      </c>
      <c r="BZ11" s="179"/>
      <c r="CA11" s="179"/>
    </row>
    <row r="12" spans="2:79" ht="18" customHeight="1" x14ac:dyDescent="0.45">
      <c r="B12" s="180">
        <v>0</v>
      </c>
      <c r="C12" s="180"/>
      <c r="D12" s="61"/>
      <c r="E12" s="181"/>
      <c r="F12" s="181"/>
      <c r="G12" s="62" t="s">
        <v>23</v>
      </c>
      <c r="H12" s="189"/>
      <c r="I12" s="189"/>
      <c r="J12" s="63" t="s">
        <v>19</v>
      </c>
      <c r="K12" s="181"/>
      <c r="L12" s="181"/>
      <c r="M12" s="62" t="s">
        <v>23</v>
      </c>
      <c r="N12" s="189"/>
      <c r="O12" s="189"/>
      <c r="P12" s="183"/>
      <c r="Q12" s="183"/>
      <c r="R12" s="183"/>
      <c r="S12" s="183"/>
      <c r="T12" s="190"/>
      <c r="U12" s="190"/>
      <c r="V12" s="190"/>
      <c r="W12" s="190"/>
      <c r="X12" s="190"/>
      <c r="Y12" s="190"/>
      <c r="Z12" s="190"/>
      <c r="AA12" s="190"/>
      <c r="AB12" s="190">
        <v>0</v>
      </c>
      <c r="AC12" s="190"/>
      <c r="AD12" s="190"/>
      <c r="AE12" s="190"/>
      <c r="AF12" s="190">
        <v>0</v>
      </c>
      <c r="AG12" s="190"/>
      <c r="AH12" s="190"/>
      <c r="AI12" s="190"/>
      <c r="AJ12" s="184">
        <f t="shared" si="0"/>
        <v>0</v>
      </c>
      <c r="AK12" s="184"/>
      <c r="AL12" s="184"/>
      <c r="AM12" s="184"/>
      <c r="AN12" s="185">
        <f t="shared" si="1"/>
        <v>0</v>
      </c>
      <c r="AO12" s="185"/>
      <c r="AP12" s="185"/>
      <c r="AQ12" s="186">
        <f t="shared" si="2"/>
        <v>0</v>
      </c>
      <c r="AR12" s="186"/>
      <c r="AS12" s="186"/>
      <c r="AT12" s="186"/>
      <c r="AU12" s="187">
        <f t="shared" si="3"/>
        <v>0</v>
      </c>
      <c r="AV12" s="187"/>
      <c r="AW12" s="187"/>
      <c r="AX12" s="188">
        <f t="shared" si="4"/>
        <v>0</v>
      </c>
      <c r="AY12" s="188"/>
      <c r="AZ12" s="188"/>
      <c r="BA12" s="188"/>
      <c r="BB12" s="186">
        <f t="shared" si="5"/>
        <v>0</v>
      </c>
      <c r="BC12" s="186"/>
      <c r="BD12" s="186"/>
      <c r="BE12" s="186"/>
      <c r="BF12" s="156">
        <f t="shared" si="6"/>
        <v>0</v>
      </c>
      <c r="BG12" s="156"/>
      <c r="BH12" s="156"/>
      <c r="BI12" s="156"/>
      <c r="BJ12" s="176">
        <f t="shared" si="7"/>
        <v>0</v>
      </c>
      <c r="BK12" s="176"/>
      <c r="BQ12" s="177">
        <f t="shared" si="8"/>
        <v>0</v>
      </c>
      <c r="BR12" s="177"/>
      <c r="BS12" s="177"/>
      <c r="BT12" s="177"/>
      <c r="BU12" s="178">
        <f t="shared" si="9"/>
        <v>0</v>
      </c>
      <c r="BV12" s="178"/>
      <c r="BW12" s="178"/>
      <c r="BX12" s="178"/>
      <c r="BY12" s="179">
        <f t="shared" si="10"/>
        <v>0</v>
      </c>
      <c r="BZ12" s="179"/>
      <c r="CA12" s="179"/>
    </row>
    <row r="13" spans="2:79" ht="18" customHeight="1" x14ac:dyDescent="0.45">
      <c r="B13" s="180">
        <v>0</v>
      </c>
      <c r="C13" s="180"/>
      <c r="D13" s="61"/>
      <c r="E13" s="181"/>
      <c r="F13" s="181"/>
      <c r="G13" s="62" t="s">
        <v>23</v>
      </c>
      <c r="H13" s="189"/>
      <c r="I13" s="189"/>
      <c r="J13" s="63" t="s">
        <v>19</v>
      </c>
      <c r="K13" s="181"/>
      <c r="L13" s="181"/>
      <c r="M13" s="62" t="s">
        <v>23</v>
      </c>
      <c r="N13" s="189"/>
      <c r="O13" s="189"/>
      <c r="P13" s="183"/>
      <c r="Q13" s="183"/>
      <c r="R13" s="183"/>
      <c r="S13" s="183"/>
      <c r="T13" s="190"/>
      <c r="U13" s="190"/>
      <c r="V13" s="190"/>
      <c r="W13" s="190"/>
      <c r="X13" s="190"/>
      <c r="Y13" s="190"/>
      <c r="Z13" s="190"/>
      <c r="AA13" s="190"/>
      <c r="AB13" s="190">
        <v>0</v>
      </c>
      <c r="AC13" s="190"/>
      <c r="AD13" s="190"/>
      <c r="AE13" s="190"/>
      <c r="AF13" s="190">
        <v>0</v>
      </c>
      <c r="AG13" s="190"/>
      <c r="AH13" s="190"/>
      <c r="AI13" s="190"/>
      <c r="AJ13" s="184">
        <f t="shared" si="0"/>
        <v>0</v>
      </c>
      <c r="AK13" s="184"/>
      <c r="AL13" s="184"/>
      <c r="AM13" s="184"/>
      <c r="AN13" s="185">
        <f t="shared" si="1"/>
        <v>0</v>
      </c>
      <c r="AO13" s="185"/>
      <c r="AP13" s="185"/>
      <c r="AQ13" s="186">
        <f t="shared" si="2"/>
        <v>0</v>
      </c>
      <c r="AR13" s="186"/>
      <c r="AS13" s="186"/>
      <c r="AT13" s="186"/>
      <c r="AU13" s="187">
        <f t="shared" si="3"/>
        <v>0</v>
      </c>
      <c r="AV13" s="187"/>
      <c r="AW13" s="187"/>
      <c r="AX13" s="188">
        <f t="shared" si="4"/>
        <v>0</v>
      </c>
      <c r="AY13" s="188"/>
      <c r="AZ13" s="188"/>
      <c r="BA13" s="188"/>
      <c r="BB13" s="186">
        <f t="shared" si="5"/>
        <v>0</v>
      </c>
      <c r="BC13" s="186"/>
      <c r="BD13" s="186"/>
      <c r="BE13" s="186"/>
      <c r="BF13" s="156">
        <f t="shared" si="6"/>
        <v>0</v>
      </c>
      <c r="BG13" s="156"/>
      <c r="BH13" s="156"/>
      <c r="BI13" s="156"/>
      <c r="BJ13" s="176">
        <f t="shared" si="7"/>
        <v>0</v>
      </c>
      <c r="BK13" s="176"/>
      <c r="BQ13" s="177">
        <f t="shared" si="8"/>
        <v>0</v>
      </c>
      <c r="BR13" s="177"/>
      <c r="BS13" s="177"/>
      <c r="BT13" s="177"/>
      <c r="BU13" s="178">
        <f t="shared" si="9"/>
        <v>0</v>
      </c>
      <c r="BV13" s="178"/>
      <c r="BW13" s="178"/>
      <c r="BX13" s="178"/>
      <c r="BY13" s="179">
        <f t="shared" si="10"/>
        <v>0</v>
      </c>
      <c r="BZ13" s="179"/>
      <c r="CA13" s="179"/>
    </row>
    <row r="14" spans="2:79" ht="18" customHeight="1" x14ac:dyDescent="0.45">
      <c r="B14" s="180" t="s">
        <v>53</v>
      </c>
      <c r="C14" s="180"/>
      <c r="D14" s="61"/>
      <c r="E14" s="181"/>
      <c r="F14" s="181"/>
      <c r="G14" s="62" t="s">
        <v>23</v>
      </c>
      <c r="H14" s="189"/>
      <c r="I14" s="189"/>
      <c r="J14" s="63" t="s">
        <v>19</v>
      </c>
      <c r="K14" s="181"/>
      <c r="L14" s="181"/>
      <c r="M14" s="62" t="s">
        <v>23</v>
      </c>
      <c r="N14" s="189"/>
      <c r="O14" s="189"/>
      <c r="P14" s="183"/>
      <c r="Q14" s="183"/>
      <c r="R14" s="183"/>
      <c r="S14" s="183"/>
      <c r="T14" s="190"/>
      <c r="U14" s="190"/>
      <c r="V14" s="190"/>
      <c r="W14" s="190"/>
      <c r="X14" s="190"/>
      <c r="Y14" s="190"/>
      <c r="Z14" s="190"/>
      <c r="AA14" s="190"/>
      <c r="AB14" s="190">
        <v>0</v>
      </c>
      <c r="AC14" s="190"/>
      <c r="AD14" s="190"/>
      <c r="AE14" s="190"/>
      <c r="AF14" s="190">
        <v>0</v>
      </c>
      <c r="AG14" s="190"/>
      <c r="AH14" s="190"/>
      <c r="AI14" s="190"/>
      <c r="AJ14" s="184">
        <f t="shared" si="0"/>
        <v>0</v>
      </c>
      <c r="AK14" s="184"/>
      <c r="AL14" s="184"/>
      <c r="AM14" s="184"/>
      <c r="AN14" s="185">
        <f t="shared" si="1"/>
        <v>0</v>
      </c>
      <c r="AO14" s="185"/>
      <c r="AP14" s="185"/>
      <c r="AQ14" s="186">
        <f t="shared" si="2"/>
        <v>0</v>
      </c>
      <c r="AR14" s="186"/>
      <c r="AS14" s="186"/>
      <c r="AT14" s="186"/>
      <c r="AU14" s="187">
        <f t="shared" si="3"/>
        <v>0</v>
      </c>
      <c r="AV14" s="187"/>
      <c r="AW14" s="187"/>
      <c r="AX14" s="188">
        <f t="shared" si="4"/>
        <v>0</v>
      </c>
      <c r="AY14" s="188"/>
      <c r="AZ14" s="188"/>
      <c r="BA14" s="188"/>
      <c r="BB14" s="186">
        <f t="shared" si="5"/>
        <v>0</v>
      </c>
      <c r="BC14" s="186"/>
      <c r="BD14" s="186"/>
      <c r="BE14" s="186"/>
      <c r="BF14" s="156">
        <f t="shared" si="6"/>
        <v>0</v>
      </c>
      <c r="BG14" s="156"/>
      <c r="BH14" s="156"/>
      <c r="BI14" s="156"/>
      <c r="BJ14" s="176">
        <f t="shared" si="7"/>
        <v>0</v>
      </c>
      <c r="BK14" s="176"/>
      <c r="BQ14" s="177">
        <f t="shared" si="8"/>
        <v>0</v>
      </c>
      <c r="BR14" s="177"/>
      <c r="BS14" s="177"/>
      <c r="BT14" s="177"/>
      <c r="BU14" s="178">
        <f t="shared" si="9"/>
        <v>0</v>
      </c>
      <c r="BV14" s="178"/>
      <c r="BW14" s="178"/>
      <c r="BX14" s="178"/>
      <c r="BY14" s="179">
        <f t="shared" si="10"/>
        <v>0</v>
      </c>
      <c r="BZ14" s="179"/>
      <c r="CA14" s="179"/>
    </row>
    <row r="15" spans="2:79" ht="18" customHeight="1" x14ac:dyDescent="0.45">
      <c r="B15" s="180" t="s">
        <v>53</v>
      </c>
      <c r="C15" s="180"/>
      <c r="D15" s="61"/>
      <c r="E15" s="181"/>
      <c r="F15" s="181"/>
      <c r="G15" s="62" t="s">
        <v>23</v>
      </c>
      <c r="H15" s="189"/>
      <c r="I15" s="189"/>
      <c r="J15" s="63" t="s">
        <v>19</v>
      </c>
      <c r="K15" s="181"/>
      <c r="L15" s="181"/>
      <c r="M15" s="62" t="s">
        <v>23</v>
      </c>
      <c r="N15" s="189"/>
      <c r="O15" s="189"/>
      <c r="P15" s="183"/>
      <c r="Q15" s="183"/>
      <c r="R15" s="183"/>
      <c r="S15" s="183"/>
      <c r="T15" s="190"/>
      <c r="U15" s="190"/>
      <c r="V15" s="190"/>
      <c r="W15" s="190"/>
      <c r="X15" s="190"/>
      <c r="Y15" s="190"/>
      <c r="Z15" s="190"/>
      <c r="AA15" s="190"/>
      <c r="AB15" s="190">
        <v>0</v>
      </c>
      <c r="AC15" s="190"/>
      <c r="AD15" s="190"/>
      <c r="AE15" s="190"/>
      <c r="AF15" s="190">
        <v>0</v>
      </c>
      <c r="AG15" s="190"/>
      <c r="AH15" s="190"/>
      <c r="AI15" s="190"/>
      <c r="AJ15" s="184">
        <f t="shared" si="0"/>
        <v>0</v>
      </c>
      <c r="AK15" s="184"/>
      <c r="AL15" s="184"/>
      <c r="AM15" s="184"/>
      <c r="AN15" s="185">
        <f t="shared" si="1"/>
        <v>0</v>
      </c>
      <c r="AO15" s="185"/>
      <c r="AP15" s="185"/>
      <c r="AQ15" s="186">
        <f t="shared" si="2"/>
        <v>0</v>
      </c>
      <c r="AR15" s="186"/>
      <c r="AS15" s="186"/>
      <c r="AT15" s="186"/>
      <c r="AU15" s="187">
        <f t="shared" si="3"/>
        <v>0</v>
      </c>
      <c r="AV15" s="187"/>
      <c r="AW15" s="187"/>
      <c r="AX15" s="188">
        <f t="shared" si="4"/>
        <v>0</v>
      </c>
      <c r="AY15" s="188"/>
      <c r="AZ15" s="188"/>
      <c r="BA15" s="188"/>
      <c r="BB15" s="186">
        <f t="shared" si="5"/>
        <v>0</v>
      </c>
      <c r="BC15" s="186"/>
      <c r="BD15" s="186"/>
      <c r="BE15" s="186"/>
      <c r="BF15" s="156">
        <f t="shared" si="6"/>
        <v>0</v>
      </c>
      <c r="BG15" s="156"/>
      <c r="BH15" s="156"/>
      <c r="BI15" s="156"/>
      <c r="BJ15" s="176">
        <f t="shared" si="7"/>
        <v>0</v>
      </c>
      <c r="BK15" s="176"/>
      <c r="BQ15" s="177">
        <f t="shared" si="8"/>
        <v>0</v>
      </c>
      <c r="BR15" s="177"/>
      <c r="BS15" s="177"/>
      <c r="BT15" s="177"/>
      <c r="BU15" s="178">
        <f t="shared" si="9"/>
        <v>0</v>
      </c>
      <c r="BV15" s="178"/>
      <c r="BW15" s="178"/>
      <c r="BX15" s="178"/>
      <c r="BY15" s="179">
        <f t="shared" si="10"/>
        <v>0</v>
      </c>
      <c r="BZ15" s="179"/>
      <c r="CA15" s="179"/>
    </row>
    <row r="16" spans="2:79" ht="18" hidden="1" customHeight="1" x14ac:dyDescent="0.45">
      <c r="B16" s="180">
        <v>0</v>
      </c>
      <c r="C16" s="180"/>
      <c r="D16" s="58"/>
      <c r="E16" s="181"/>
      <c r="F16" s="181"/>
      <c r="G16" s="59" t="s">
        <v>23</v>
      </c>
      <c r="H16" s="182"/>
      <c r="I16" s="182"/>
      <c r="J16" s="60" t="s">
        <v>19</v>
      </c>
      <c r="K16" s="181"/>
      <c r="L16" s="181"/>
      <c r="M16" s="59" t="s">
        <v>23</v>
      </c>
      <c r="N16" s="182"/>
      <c r="O16" s="182"/>
      <c r="P16" s="183"/>
      <c r="Q16" s="183"/>
      <c r="R16" s="183"/>
      <c r="S16" s="183"/>
      <c r="T16" s="183"/>
      <c r="U16" s="183"/>
      <c r="V16" s="183"/>
      <c r="W16" s="183"/>
      <c r="X16" s="183"/>
      <c r="Y16" s="183"/>
      <c r="Z16" s="183"/>
      <c r="AA16" s="183"/>
      <c r="AB16" s="183">
        <v>0</v>
      </c>
      <c r="AC16" s="183"/>
      <c r="AD16" s="183"/>
      <c r="AE16" s="183"/>
      <c r="AF16" s="183">
        <v>0</v>
      </c>
      <c r="AG16" s="183"/>
      <c r="AH16" s="183"/>
      <c r="AI16" s="183"/>
      <c r="AJ16" s="184">
        <f t="shared" si="0"/>
        <v>0</v>
      </c>
      <c r="AK16" s="184"/>
      <c r="AL16" s="184"/>
      <c r="AM16" s="184"/>
      <c r="AN16" s="185">
        <f t="shared" si="1"/>
        <v>0</v>
      </c>
      <c r="AO16" s="185"/>
      <c r="AP16" s="185"/>
      <c r="AQ16" s="186">
        <f t="shared" si="2"/>
        <v>0</v>
      </c>
      <c r="AR16" s="186"/>
      <c r="AS16" s="186"/>
      <c r="AT16" s="186"/>
      <c r="AU16" s="187">
        <f t="shared" si="3"/>
        <v>0</v>
      </c>
      <c r="AV16" s="187"/>
      <c r="AW16" s="187"/>
      <c r="AX16" s="188">
        <f t="shared" si="4"/>
        <v>0</v>
      </c>
      <c r="AY16" s="188"/>
      <c r="AZ16" s="188"/>
      <c r="BA16" s="188"/>
      <c r="BB16" s="186">
        <f t="shared" si="5"/>
        <v>0</v>
      </c>
      <c r="BC16" s="186"/>
      <c r="BD16" s="186"/>
      <c r="BE16" s="186"/>
      <c r="BF16" s="156">
        <f t="shared" si="6"/>
        <v>0</v>
      </c>
      <c r="BG16" s="156"/>
      <c r="BH16" s="156"/>
      <c r="BI16" s="156"/>
      <c r="BJ16" s="176">
        <f t="shared" si="7"/>
        <v>0</v>
      </c>
      <c r="BK16" s="176"/>
      <c r="BQ16" s="177">
        <f t="shared" si="8"/>
        <v>0</v>
      </c>
      <c r="BR16" s="177"/>
      <c r="BS16" s="177"/>
      <c r="BT16" s="177"/>
      <c r="BU16" s="178">
        <f t="shared" si="9"/>
        <v>0</v>
      </c>
      <c r="BV16" s="178"/>
      <c r="BW16" s="178"/>
      <c r="BX16" s="178"/>
      <c r="BY16" s="179">
        <f t="shared" si="10"/>
        <v>0</v>
      </c>
      <c r="BZ16" s="179"/>
      <c r="CA16" s="179"/>
    </row>
    <row r="17" spans="2:79" ht="18" hidden="1" customHeight="1" x14ac:dyDescent="0.45">
      <c r="B17" s="180">
        <v>0</v>
      </c>
      <c r="C17" s="180"/>
      <c r="D17" s="61"/>
      <c r="E17" s="181"/>
      <c r="F17" s="181"/>
      <c r="G17" s="62" t="s">
        <v>23</v>
      </c>
      <c r="H17" s="189"/>
      <c r="I17" s="189"/>
      <c r="J17" s="63" t="s">
        <v>19</v>
      </c>
      <c r="K17" s="181"/>
      <c r="L17" s="181"/>
      <c r="M17" s="62" t="s">
        <v>23</v>
      </c>
      <c r="N17" s="189"/>
      <c r="O17" s="189"/>
      <c r="P17" s="183"/>
      <c r="Q17" s="183"/>
      <c r="R17" s="183"/>
      <c r="S17" s="183"/>
      <c r="T17" s="190"/>
      <c r="U17" s="190"/>
      <c r="V17" s="190"/>
      <c r="W17" s="190"/>
      <c r="X17" s="190"/>
      <c r="Y17" s="190"/>
      <c r="Z17" s="190"/>
      <c r="AA17" s="190"/>
      <c r="AB17" s="190">
        <v>0</v>
      </c>
      <c r="AC17" s="190"/>
      <c r="AD17" s="190"/>
      <c r="AE17" s="190"/>
      <c r="AF17" s="190">
        <v>0</v>
      </c>
      <c r="AG17" s="190"/>
      <c r="AH17" s="190"/>
      <c r="AI17" s="190"/>
      <c r="AJ17" s="184">
        <f t="shared" si="0"/>
        <v>0</v>
      </c>
      <c r="AK17" s="184"/>
      <c r="AL17" s="184"/>
      <c r="AM17" s="184"/>
      <c r="AN17" s="185">
        <f t="shared" si="1"/>
        <v>0</v>
      </c>
      <c r="AO17" s="185"/>
      <c r="AP17" s="185"/>
      <c r="AQ17" s="186">
        <f t="shared" si="2"/>
        <v>0</v>
      </c>
      <c r="AR17" s="186"/>
      <c r="AS17" s="186"/>
      <c r="AT17" s="186"/>
      <c r="AU17" s="187">
        <f t="shared" si="3"/>
        <v>0</v>
      </c>
      <c r="AV17" s="187"/>
      <c r="AW17" s="187"/>
      <c r="AX17" s="188">
        <f t="shared" si="4"/>
        <v>0</v>
      </c>
      <c r="AY17" s="188"/>
      <c r="AZ17" s="188"/>
      <c r="BA17" s="188"/>
      <c r="BB17" s="186">
        <f t="shared" si="5"/>
        <v>0</v>
      </c>
      <c r="BC17" s="186"/>
      <c r="BD17" s="186"/>
      <c r="BE17" s="186"/>
      <c r="BF17" s="156">
        <f t="shared" si="6"/>
        <v>0</v>
      </c>
      <c r="BG17" s="156"/>
      <c r="BH17" s="156"/>
      <c r="BI17" s="156"/>
      <c r="BJ17" s="176">
        <f t="shared" si="7"/>
        <v>0</v>
      </c>
      <c r="BK17" s="176"/>
      <c r="BQ17" s="177">
        <f t="shared" si="8"/>
        <v>0</v>
      </c>
      <c r="BR17" s="177"/>
      <c r="BS17" s="177"/>
      <c r="BT17" s="177"/>
      <c r="BU17" s="178">
        <f t="shared" si="9"/>
        <v>0</v>
      </c>
      <c r="BV17" s="178"/>
      <c r="BW17" s="178"/>
      <c r="BX17" s="178"/>
      <c r="BY17" s="179">
        <f t="shared" si="10"/>
        <v>0</v>
      </c>
      <c r="BZ17" s="179"/>
      <c r="CA17" s="179"/>
    </row>
    <row r="18" spans="2:79" ht="18" hidden="1" customHeight="1" x14ac:dyDescent="0.45">
      <c r="B18" s="180">
        <v>0</v>
      </c>
      <c r="C18" s="180"/>
      <c r="D18" s="61"/>
      <c r="E18" s="181"/>
      <c r="F18" s="181"/>
      <c r="G18" s="62" t="s">
        <v>23</v>
      </c>
      <c r="H18" s="189"/>
      <c r="I18" s="189"/>
      <c r="J18" s="63" t="s">
        <v>19</v>
      </c>
      <c r="K18" s="181"/>
      <c r="L18" s="181"/>
      <c r="M18" s="62" t="s">
        <v>23</v>
      </c>
      <c r="N18" s="189"/>
      <c r="O18" s="189"/>
      <c r="P18" s="183"/>
      <c r="Q18" s="183"/>
      <c r="R18" s="183"/>
      <c r="S18" s="183"/>
      <c r="T18" s="190"/>
      <c r="U18" s="190"/>
      <c r="V18" s="190"/>
      <c r="W18" s="190"/>
      <c r="X18" s="190"/>
      <c r="Y18" s="190"/>
      <c r="Z18" s="190"/>
      <c r="AA18" s="190"/>
      <c r="AB18" s="190">
        <v>0</v>
      </c>
      <c r="AC18" s="190"/>
      <c r="AD18" s="190"/>
      <c r="AE18" s="190"/>
      <c r="AF18" s="190">
        <v>0</v>
      </c>
      <c r="AG18" s="190"/>
      <c r="AH18" s="190"/>
      <c r="AI18" s="190"/>
      <c r="AJ18" s="184">
        <f t="shared" si="0"/>
        <v>0</v>
      </c>
      <c r="AK18" s="184"/>
      <c r="AL18" s="184"/>
      <c r="AM18" s="184"/>
      <c r="AN18" s="185">
        <f t="shared" si="1"/>
        <v>0</v>
      </c>
      <c r="AO18" s="185"/>
      <c r="AP18" s="185"/>
      <c r="AQ18" s="186">
        <f t="shared" si="2"/>
        <v>0</v>
      </c>
      <c r="AR18" s="186"/>
      <c r="AS18" s="186"/>
      <c r="AT18" s="186"/>
      <c r="AU18" s="187">
        <f t="shared" si="3"/>
        <v>0</v>
      </c>
      <c r="AV18" s="187"/>
      <c r="AW18" s="187"/>
      <c r="AX18" s="188">
        <f t="shared" si="4"/>
        <v>0</v>
      </c>
      <c r="AY18" s="188"/>
      <c r="AZ18" s="188"/>
      <c r="BA18" s="188"/>
      <c r="BB18" s="186">
        <f t="shared" si="5"/>
        <v>0</v>
      </c>
      <c r="BC18" s="186"/>
      <c r="BD18" s="186"/>
      <c r="BE18" s="186"/>
      <c r="BF18" s="156">
        <f t="shared" si="6"/>
        <v>0</v>
      </c>
      <c r="BG18" s="156"/>
      <c r="BH18" s="156"/>
      <c r="BI18" s="156"/>
      <c r="BJ18" s="176">
        <f t="shared" si="7"/>
        <v>0</v>
      </c>
      <c r="BK18" s="176"/>
      <c r="BQ18" s="177">
        <f t="shared" si="8"/>
        <v>0</v>
      </c>
      <c r="BR18" s="177"/>
      <c r="BS18" s="177"/>
      <c r="BT18" s="177"/>
      <c r="BU18" s="178">
        <f t="shared" si="9"/>
        <v>0</v>
      </c>
      <c r="BV18" s="178"/>
      <c r="BW18" s="178"/>
      <c r="BX18" s="178"/>
      <c r="BY18" s="179">
        <f t="shared" si="10"/>
        <v>0</v>
      </c>
      <c r="BZ18" s="179"/>
      <c r="CA18" s="179"/>
    </row>
    <row r="19" spans="2:79" ht="18" hidden="1" customHeight="1" x14ac:dyDescent="0.45">
      <c r="B19" s="180">
        <v>0</v>
      </c>
      <c r="C19" s="180"/>
      <c r="D19" s="61"/>
      <c r="E19" s="181"/>
      <c r="F19" s="181"/>
      <c r="G19" s="62" t="s">
        <v>23</v>
      </c>
      <c r="H19" s="189"/>
      <c r="I19" s="189"/>
      <c r="J19" s="63" t="s">
        <v>19</v>
      </c>
      <c r="K19" s="181"/>
      <c r="L19" s="181"/>
      <c r="M19" s="62" t="s">
        <v>23</v>
      </c>
      <c r="N19" s="189"/>
      <c r="O19" s="189"/>
      <c r="P19" s="183"/>
      <c r="Q19" s="183"/>
      <c r="R19" s="183"/>
      <c r="S19" s="183"/>
      <c r="T19" s="190"/>
      <c r="U19" s="190"/>
      <c r="V19" s="190"/>
      <c r="W19" s="190"/>
      <c r="X19" s="190"/>
      <c r="Y19" s="190"/>
      <c r="Z19" s="190"/>
      <c r="AA19" s="190"/>
      <c r="AB19" s="190">
        <v>0</v>
      </c>
      <c r="AC19" s="190"/>
      <c r="AD19" s="190"/>
      <c r="AE19" s="190"/>
      <c r="AF19" s="190">
        <v>0</v>
      </c>
      <c r="AG19" s="190"/>
      <c r="AH19" s="190"/>
      <c r="AI19" s="190"/>
      <c r="AJ19" s="184">
        <f t="shared" si="0"/>
        <v>0</v>
      </c>
      <c r="AK19" s="184"/>
      <c r="AL19" s="184"/>
      <c r="AM19" s="184"/>
      <c r="AN19" s="185">
        <f t="shared" si="1"/>
        <v>0</v>
      </c>
      <c r="AO19" s="185"/>
      <c r="AP19" s="185"/>
      <c r="AQ19" s="186">
        <f t="shared" si="2"/>
        <v>0</v>
      </c>
      <c r="AR19" s="186"/>
      <c r="AS19" s="186"/>
      <c r="AT19" s="186"/>
      <c r="AU19" s="187">
        <f t="shared" si="3"/>
        <v>0</v>
      </c>
      <c r="AV19" s="187"/>
      <c r="AW19" s="187"/>
      <c r="AX19" s="188">
        <f t="shared" si="4"/>
        <v>0</v>
      </c>
      <c r="AY19" s="188"/>
      <c r="AZ19" s="188"/>
      <c r="BA19" s="188"/>
      <c r="BB19" s="186">
        <f t="shared" si="5"/>
        <v>0</v>
      </c>
      <c r="BC19" s="186"/>
      <c r="BD19" s="186"/>
      <c r="BE19" s="186"/>
      <c r="BF19" s="156">
        <f t="shared" si="6"/>
        <v>0</v>
      </c>
      <c r="BG19" s="156"/>
      <c r="BH19" s="156"/>
      <c r="BI19" s="156"/>
      <c r="BJ19" s="176">
        <f t="shared" si="7"/>
        <v>0</v>
      </c>
      <c r="BK19" s="176"/>
      <c r="BQ19" s="177">
        <f t="shared" si="8"/>
        <v>0</v>
      </c>
      <c r="BR19" s="177"/>
      <c r="BS19" s="177"/>
      <c r="BT19" s="177"/>
      <c r="BU19" s="178">
        <f t="shared" si="9"/>
        <v>0</v>
      </c>
      <c r="BV19" s="178"/>
      <c r="BW19" s="178"/>
      <c r="BX19" s="178"/>
      <c r="BY19" s="179">
        <f t="shared" si="10"/>
        <v>0</v>
      </c>
      <c r="BZ19" s="179"/>
      <c r="CA19" s="179"/>
    </row>
    <row r="20" spans="2:79" ht="18" hidden="1" customHeight="1" x14ac:dyDescent="0.45">
      <c r="B20" s="180">
        <v>0</v>
      </c>
      <c r="C20" s="180"/>
      <c r="D20" s="58"/>
      <c r="E20" s="181"/>
      <c r="F20" s="181"/>
      <c r="G20" s="59" t="s">
        <v>23</v>
      </c>
      <c r="H20" s="182"/>
      <c r="I20" s="182"/>
      <c r="J20" s="60" t="s">
        <v>19</v>
      </c>
      <c r="K20" s="181"/>
      <c r="L20" s="181"/>
      <c r="M20" s="59" t="s">
        <v>23</v>
      </c>
      <c r="N20" s="182"/>
      <c r="O20" s="182"/>
      <c r="P20" s="183"/>
      <c r="Q20" s="183"/>
      <c r="R20" s="183"/>
      <c r="S20" s="183"/>
      <c r="T20" s="183"/>
      <c r="U20" s="183"/>
      <c r="V20" s="183"/>
      <c r="W20" s="183"/>
      <c r="X20" s="183"/>
      <c r="Y20" s="183"/>
      <c r="Z20" s="183"/>
      <c r="AA20" s="183"/>
      <c r="AB20" s="183">
        <v>0</v>
      </c>
      <c r="AC20" s="183"/>
      <c r="AD20" s="183"/>
      <c r="AE20" s="183"/>
      <c r="AF20" s="183">
        <v>0</v>
      </c>
      <c r="AG20" s="183"/>
      <c r="AH20" s="183"/>
      <c r="AI20" s="183"/>
      <c r="AJ20" s="184">
        <f t="shared" si="0"/>
        <v>0</v>
      </c>
      <c r="AK20" s="184"/>
      <c r="AL20" s="184"/>
      <c r="AM20" s="184"/>
      <c r="AN20" s="185">
        <f t="shared" si="1"/>
        <v>0</v>
      </c>
      <c r="AO20" s="185"/>
      <c r="AP20" s="185"/>
      <c r="AQ20" s="186">
        <f t="shared" si="2"/>
        <v>0</v>
      </c>
      <c r="AR20" s="186"/>
      <c r="AS20" s="186"/>
      <c r="AT20" s="186"/>
      <c r="AU20" s="187">
        <f t="shared" si="3"/>
        <v>0</v>
      </c>
      <c r="AV20" s="187"/>
      <c r="AW20" s="187"/>
      <c r="AX20" s="188">
        <f t="shared" si="4"/>
        <v>0</v>
      </c>
      <c r="AY20" s="188"/>
      <c r="AZ20" s="188"/>
      <c r="BA20" s="188"/>
      <c r="BB20" s="186">
        <f t="shared" si="5"/>
        <v>0</v>
      </c>
      <c r="BC20" s="186"/>
      <c r="BD20" s="186"/>
      <c r="BE20" s="186"/>
      <c r="BF20" s="156">
        <f t="shared" si="6"/>
        <v>0</v>
      </c>
      <c r="BG20" s="156"/>
      <c r="BH20" s="156"/>
      <c r="BI20" s="156"/>
      <c r="BJ20" s="176">
        <f t="shared" si="7"/>
        <v>0</v>
      </c>
      <c r="BK20" s="176"/>
      <c r="BQ20" s="177">
        <f t="shared" si="8"/>
        <v>0</v>
      </c>
      <c r="BR20" s="177"/>
      <c r="BS20" s="177"/>
      <c r="BT20" s="177"/>
      <c r="BU20" s="178">
        <f t="shared" si="9"/>
        <v>0</v>
      </c>
      <c r="BV20" s="178"/>
      <c r="BW20" s="178"/>
      <c r="BX20" s="178"/>
      <c r="BY20" s="179">
        <f t="shared" si="10"/>
        <v>0</v>
      </c>
      <c r="BZ20" s="179"/>
      <c r="CA20" s="179"/>
    </row>
    <row r="21" spans="2:79" ht="18" hidden="1" customHeight="1" x14ac:dyDescent="0.45">
      <c r="B21" s="180">
        <v>0</v>
      </c>
      <c r="C21" s="180"/>
      <c r="D21" s="61"/>
      <c r="E21" s="181"/>
      <c r="F21" s="181"/>
      <c r="G21" s="62" t="s">
        <v>23</v>
      </c>
      <c r="H21" s="189"/>
      <c r="I21" s="189"/>
      <c r="J21" s="63" t="s">
        <v>19</v>
      </c>
      <c r="K21" s="181"/>
      <c r="L21" s="181"/>
      <c r="M21" s="62" t="s">
        <v>23</v>
      </c>
      <c r="N21" s="189"/>
      <c r="O21" s="189"/>
      <c r="P21" s="183"/>
      <c r="Q21" s="183"/>
      <c r="R21" s="183"/>
      <c r="S21" s="183"/>
      <c r="T21" s="190"/>
      <c r="U21" s="190"/>
      <c r="V21" s="190"/>
      <c r="W21" s="190"/>
      <c r="X21" s="190"/>
      <c r="Y21" s="190"/>
      <c r="Z21" s="190"/>
      <c r="AA21" s="190"/>
      <c r="AB21" s="190">
        <v>0</v>
      </c>
      <c r="AC21" s="190"/>
      <c r="AD21" s="190"/>
      <c r="AE21" s="190"/>
      <c r="AF21" s="190">
        <v>0</v>
      </c>
      <c r="AG21" s="190"/>
      <c r="AH21" s="190"/>
      <c r="AI21" s="190"/>
      <c r="AJ21" s="184">
        <f t="shared" si="0"/>
        <v>0</v>
      </c>
      <c r="AK21" s="184"/>
      <c r="AL21" s="184"/>
      <c r="AM21" s="184"/>
      <c r="AN21" s="185">
        <f t="shared" si="1"/>
        <v>0</v>
      </c>
      <c r="AO21" s="185"/>
      <c r="AP21" s="185"/>
      <c r="AQ21" s="186">
        <f t="shared" si="2"/>
        <v>0</v>
      </c>
      <c r="AR21" s="186"/>
      <c r="AS21" s="186"/>
      <c r="AT21" s="186"/>
      <c r="AU21" s="187">
        <f t="shared" si="3"/>
        <v>0</v>
      </c>
      <c r="AV21" s="187"/>
      <c r="AW21" s="187"/>
      <c r="AX21" s="188">
        <f t="shared" si="4"/>
        <v>0</v>
      </c>
      <c r="AY21" s="188"/>
      <c r="AZ21" s="188"/>
      <c r="BA21" s="188"/>
      <c r="BB21" s="186">
        <f t="shared" si="5"/>
        <v>0</v>
      </c>
      <c r="BC21" s="186"/>
      <c r="BD21" s="186"/>
      <c r="BE21" s="186"/>
      <c r="BF21" s="156">
        <f t="shared" si="6"/>
        <v>0</v>
      </c>
      <c r="BG21" s="156"/>
      <c r="BH21" s="156"/>
      <c r="BI21" s="156"/>
      <c r="BJ21" s="176">
        <f t="shared" si="7"/>
        <v>0</v>
      </c>
      <c r="BK21" s="176"/>
      <c r="BQ21" s="177">
        <f t="shared" si="8"/>
        <v>0</v>
      </c>
      <c r="BR21" s="177"/>
      <c r="BS21" s="177"/>
      <c r="BT21" s="177"/>
      <c r="BU21" s="178">
        <f t="shared" si="9"/>
        <v>0</v>
      </c>
      <c r="BV21" s="178"/>
      <c r="BW21" s="178"/>
      <c r="BX21" s="178"/>
      <c r="BY21" s="179">
        <f t="shared" si="10"/>
        <v>0</v>
      </c>
      <c r="BZ21" s="179"/>
      <c r="CA21" s="179"/>
    </row>
    <row r="22" spans="2:79" ht="18" hidden="1" customHeight="1" x14ac:dyDescent="0.45">
      <c r="B22" s="180">
        <v>0</v>
      </c>
      <c r="C22" s="180"/>
      <c r="D22" s="61"/>
      <c r="E22" s="181"/>
      <c r="F22" s="181"/>
      <c r="G22" s="62" t="s">
        <v>23</v>
      </c>
      <c r="H22" s="189"/>
      <c r="I22" s="189"/>
      <c r="J22" s="63" t="s">
        <v>19</v>
      </c>
      <c r="K22" s="181"/>
      <c r="L22" s="181"/>
      <c r="M22" s="62" t="s">
        <v>23</v>
      </c>
      <c r="N22" s="189"/>
      <c r="O22" s="189"/>
      <c r="P22" s="183"/>
      <c r="Q22" s="183"/>
      <c r="R22" s="183"/>
      <c r="S22" s="183"/>
      <c r="T22" s="190"/>
      <c r="U22" s="190"/>
      <c r="V22" s="190"/>
      <c r="W22" s="190"/>
      <c r="X22" s="190"/>
      <c r="Y22" s="190"/>
      <c r="Z22" s="190"/>
      <c r="AA22" s="190"/>
      <c r="AB22" s="190">
        <v>0</v>
      </c>
      <c r="AC22" s="190"/>
      <c r="AD22" s="190"/>
      <c r="AE22" s="190"/>
      <c r="AF22" s="190">
        <v>0</v>
      </c>
      <c r="AG22" s="190"/>
      <c r="AH22" s="190"/>
      <c r="AI22" s="190"/>
      <c r="AJ22" s="184">
        <f t="shared" si="0"/>
        <v>0</v>
      </c>
      <c r="AK22" s="184"/>
      <c r="AL22" s="184"/>
      <c r="AM22" s="184"/>
      <c r="AN22" s="185">
        <f t="shared" si="1"/>
        <v>0</v>
      </c>
      <c r="AO22" s="185"/>
      <c r="AP22" s="185"/>
      <c r="AQ22" s="186">
        <f t="shared" si="2"/>
        <v>0</v>
      </c>
      <c r="AR22" s="186"/>
      <c r="AS22" s="186"/>
      <c r="AT22" s="186"/>
      <c r="AU22" s="187">
        <f t="shared" si="3"/>
        <v>0</v>
      </c>
      <c r="AV22" s="187"/>
      <c r="AW22" s="187"/>
      <c r="AX22" s="188">
        <f t="shared" si="4"/>
        <v>0</v>
      </c>
      <c r="AY22" s="188"/>
      <c r="AZ22" s="188"/>
      <c r="BA22" s="188"/>
      <c r="BB22" s="186">
        <f t="shared" si="5"/>
        <v>0</v>
      </c>
      <c r="BC22" s="186"/>
      <c r="BD22" s="186"/>
      <c r="BE22" s="186"/>
      <c r="BF22" s="156">
        <f t="shared" si="6"/>
        <v>0</v>
      </c>
      <c r="BG22" s="156"/>
      <c r="BH22" s="156"/>
      <c r="BI22" s="156"/>
      <c r="BJ22" s="176">
        <f t="shared" si="7"/>
        <v>0</v>
      </c>
      <c r="BK22" s="176"/>
      <c r="BQ22" s="177">
        <f t="shared" si="8"/>
        <v>0</v>
      </c>
      <c r="BR22" s="177"/>
      <c r="BS22" s="177"/>
      <c r="BT22" s="177"/>
      <c r="BU22" s="178">
        <f t="shared" si="9"/>
        <v>0</v>
      </c>
      <c r="BV22" s="178"/>
      <c r="BW22" s="178"/>
      <c r="BX22" s="178"/>
      <c r="BY22" s="179">
        <f t="shared" si="10"/>
        <v>0</v>
      </c>
      <c r="BZ22" s="179"/>
      <c r="CA22" s="179"/>
    </row>
    <row r="23" spans="2:79" ht="18" hidden="1" customHeight="1" x14ac:dyDescent="0.45">
      <c r="B23" s="180">
        <v>0</v>
      </c>
      <c r="C23" s="180"/>
      <c r="D23" s="61"/>
      <c r="E23" s="181"/>
      <c r="F23" s="181"/>
      <c r="G23" s="62" t="s">
        <v>23</v>
      </c>
      <c r="H23" s="189"/>
      <c r="I23" s="189"/>
      <c r="J23" s="63" t="s">
        <v>19</v>
      </c>
      <c r="K23" s="181"/>
      <c r="L23" s="181"/>
      <c r="M23" s="62" t="s">
        <v>23</v>
      </c>
      <c r="N23" s="189"/>
      <c r="O23" s="189"/>
      <c r="P23" s="183"/>
      <c r="Q23" s="183"/>
      <c r="R23" s="183"/>
      <c r="S23" s="183"/>
      <c r="T23" s="190"/>
      <c r="U23" s="190"/>
      <c r="V23" s="190"/>
      <c r="W23" s="190"/>
      <c r="X23" s="190"/>
      <c r="Y23" s="190"/>
      <c r="Z23" s="190"/>
      <c r="AA23" s="190"/>
      <c r="AB23" s="190">
        <v>0</v>
      </c>
      <c r="AC23" s="190"/>
      <c r="AD23" s="190"/>
      <c r="AE23" s="190"/>
      <c r="AF23" s="190">
        <v>0</v>
      </c>
      <c r="AG23" s="190"/>
      <c r="AH23" s="190"/>
      <c r="AI23" s="190"/>
      <c r="AJ23" s="184">
        <f t="shared" si="0"/>
        <v>0</v>
      </c>
      <c r="AK23" s="184"/>
      <c r="AL23" s="184"/>
      <c r="AM23" s="184"/>
      <c r="AN23" s="185">
        <f t="shared" si="1"/>
        <v>0</v>
      </c>
      <c r="AO23" s="185"/>
      <c r="AP23" s="185"/>
      <c r="AQ23" s="186">
        <f t="shared" si="2"/>
        <v>0</v>
      </c>
      <c r="AR23" s="186"/>
      <c r="AS23" s="186"/>
      <c r="AT23" s="186"/>
      <c r="AU23" s="187">
        <f t="shared" si="3"/>
        <v>0</v>
      </c>
      <c r="AV23" s="187"/>
      <c r="AW23" s="187"/>
      <c r="AX23" s="188">
        <f t="shared" si="4"/>
        <v>0</v>
      </c>
      <c r="AY23" s="188"/>
      <c r="AZ23" s="188"/>
      <c r="BA23" s="188"/>
      <c r="BB23" s="186">
        <f t="shared" si="5"/>
        <v>0</v>
      </c>
      <c r="BC23" s="186"/>
      <c r="BD23" s="186"/>
      <c r="BE23" s="186"/>
      <c r="BF23" s="156">
        <f t="shared" si="6"/>
        <v>0</v>
      </c>
      <c r="BG23" s="156"/>
      <c r="BH23" s="156"/>
      <c r="BI23" s="156"/>
      <c r="BJ23" s="176">
        <f t="shared" si="7"/>
        <v>0</v>
      </c>
      <c r="BK23" s="176"/>
      <c r="BQ23" s="177">
        <f t="shared" si="8"/>
        <v>0</v>
      </c>
      <c r="BR23" s="177"/>
      <c r="BS23" s="177"/>
      <c r="BT23" s="177"/>
      <c r="BU23" s="178">
        <f t="shared" si="9"/>
        <v>0</v>
      </c>
      <c r="BV23" s="178"/>
      <c r="BW23" s="178"/>
      <c r="BX23" s="178"/>
      <c r="BY23" s="179">
        <f t="shared" si="10"/>
        <v>0</v>
      </c>
      <c r="BZ23" s="179"/>
      <c r="CA23" s="179"/>
    </row>
    <row r="24" spans="2:79" ht="18" hidden="1" customHeight="1" x14ac:dyDescent="0.45">
      <c r="B24" s="180" t="s">
        <v>53</v>
      </c>
      <c r="C24" s="180"/>
      <c r="D24" s="61"/>
      <c r="E24" s="181"/>
      <c r="F24" s="181"/>
      <c r="G24" s="62" t="s">
        <v>23</v>
      </c>
      <c r="H24" s="189"/>
      <c r="I24" s="189"/>
      <c r="J24" s="63" t="s">
        <v>19</v>
      </c>
      <c r="K24" s="181"/>
      <c r="L24" s="181"/>
      <c r="M24" s="62" t="s">
        <v>23</v>
      </c>
      <c r="N24" s="189"/>
      <c r="O24" s="189"/>
      <c r="P24" s="183"/>
      <c r="Q24" s="183"/>
      <c r="R24" s="183"/>
      <c r="S24" s="183"/>
      <c r="T24" s="190"/>
      <c r="U24" s="190"/>
      <c r="V24" s="190"/>
      <c r="W24" s="190"/>
      <c r="X24" s="190"/>
      <c r="Y24" s="190"/>
      <c r="Z24" s="190"/>
      <c r="AA24" s="190"/>
      <c r="AB24" s="190">
        <v>0</v>
      </c>
      <c r="AC24" s="190"/>
      <c r="AD24" s="190"/>
      <c r="AE24" s="190"/>
      <c r="AF24" s="190">
        <v>0</v>
      </c>
      <c r="AG24" s="190"/>
      <c r="AH24" s="190"/>
      <c r="AI24" s="190"/>
      <c r="AJ24" s="184">
        <f t="shared" si="0"/>
        <v>0</v>
      </c>
      <c r="AK24" s="184"/>
      <c r="AL24" s="184"/>
      <c r="AM24" s="184"/>
      <c r="AN24" s="185">
        <f t="shared" si="1"/>
        <v>0</v>
      </c>
      <c r="AO24" s="185"/>
      <c r="AP24" s="185"/>
      <c r="AQ24" s="186">
        <f t="shared" si="2"/>
        <v>0</v>
      </c>
      <c r="AR24" s="186"/>
      <c r="AS24" s="186"/>
      <c r="AT24" s="186"/>
      <c r="AU24" s="187">
        <f t="shared" si="3"/>
        <v>0</v>
      </c>
      <c r="AV24" s="187"/>
      <c r="AW24" s="187"/>
      <c r="AX24" s="188">
        <f t="shared" si="4"/>
        <v>0</v>
      </c>
      <c r="AY24" s="188"/>
      <c r="AZ24" s="188"/>
      <c r="BA24" s="188"/>
      <c r="BB24" s="186">
        <f t="shared" si="5"/>
        <v>0</v>
      </c>
      <c r="BC24" s="186"/>
      <c r="BD24" s="186"/>
      <c r="BE24" s="186"/>
      <c r="BF24" s="156">
        <f t="shared" si="6"/>
        <v>0</v>
      </c>
      <c r="BG24" s="156"/>
      <c r="BH24" s="156"/>
      <c r="BI24" s="156"/>
      <c r="BJ24" s="176">
        <f t="shared" si="7"/>
        <v>0</v>
      </c>
      <c r="BK24" s="176"/>
      <c r="BQ24" s="177">
        <f t="shared" si="8"/>
        <v>0</v>
      </c>
      <c r="BR24" s="177"/>
      <c r="BS24" s="177"/>
      <c r="BT24" s="177"/>
      <c r="BU24" s="178">
        <f t="shared" si="9"/>
        <v>0</v>
      </c>
      <c r="BV24" s="178"/>
      <c r="BW24" s="178"/>
      <c r="BX24" s="178"/>
      <c r="BY24" s="179">
        <f t="shared" si="10"/>
        <v>0</v>
      </c>
      <c r="BZ24" s="179"/>
      <c r="CA24" s="179"/>
    </row>
    <row r="25" spans="2:79" ht="18" hidden="1" customHeight="1" x14ac:dyDescent="0.45">
      <c r="B25" s="180" t="s">
        <v>53</v>
      </c>
      <c r="C25" s="180"/>
      <c r="D25" s="61"/>
      <c r="E25" s="181"/>
      <c r="F25" s="181"/>
      <c r="G25" s="62" t="s">
        <v>23</v>
      </c>
      <c r="H25" s="189"/>
      <c r="I25" s="189"/>
      <c r="J25" s="63" t="s">
        <v>19</v>
      </c>
      <c r="K25" s="181"/>
      <c r="L25" s="181"/>
      <c r="M25" s="62" t="s">
        <v>23</v>
      </c>
      <c r="N25" s="189"/>
      <c r="O25" s="189"/>
      <c r="P25" s="183"/>
      <c r="Q25" s="183"/>
      <c r="R25" s="183"/>
      <c r="S25" s="183"/>
      <c r="T25" s="190"/>
      <c r="U25" s="190"/>
      <c r="V25" s="190"/>
      <c r="W25" s="190"/>
      <c r="X25" s="190"/>
      <c r="Y25" s="190"/>
      <c r="Z25" s="190"/>
      <c r="AA25" s="190"/>
      <c r="AB25" s="190">
        <v>0</v>
      </c>
      <c r="AC25" s="190"/>
      <c r="AD25" s="190"/>
      <c r="AE25" s="190"/>
      <c r="AF25" s="190">
        <v>0</v>
      </c>
      <c r="AG25" s="190"/>
      <c r="AH25" s="190"/>
      <c r="AI25" s="190"/>
      <c r="AJ25" s="184">
        <f t="shared" si="0"/>
        <v>0</v>
      </c>
      <c r="AK25" s="184"/>
      <c r="AL25" s="184"/>
      <c r="AM25" s="184"/>
      <c r="AN25" s="185">
        <f t="shared" si="1"/>
        <v>0</v>
      </c>
      <c r="AO25" s="185"/>
      <c r="AP25" s="185"/>
      <c r="AQ25" s="186">
        <f t="shared" si="2"/>
        <v>0</v>
      </c>
      <c r="AR25" s="186"/>
      <c r="AS25" s="186"/>
      <c r="AT25" s="186"/>
      <c r="AU25" s="187">
        <f t="shared" si="3"/>
        <v>0</v>
      </c>
      <c r="AV25" s="187"/>
      <c r="AW25" s="187"/>
      <c r="AX25" s="188">
        <f t="shared" si="4"/>
        <v>0</v>
      </c>
      <c r="AY25" s="188"/>
      <c r="AZ25" s="188"/>
      <c r="BA25" s="188"/>
      <c r="BB25" s="186">
        <f t="shared" si="5"/>
        <v>0</v>
      </c>
      <c r="BC25" s="186"/>
      <c r="BD25" s="186"/>
      <c r="BE25" s="186"/>
      <c r="BF25" s="156">
        <f t="shared" si="6"/>
        <v>0</v>
      </c>
      <c r="BG25" s="156"/>
      <c r="BH25" s="156"/>
      <c r="BI25" s="156"/>
      <c r="BJ25" s="176">
        <f t="shared" si="7"/>
        <v>0</v>
      </c>
      <c r="BK25" s="176"/>
      <c r="BQ25" s="177">
        <f t="shared" si="8"/>
        <v>0</v>
      </c>
      <c r="BR25" s="177"/>
      <c r="BS25" s="177"/>
      <c r="BT25" s="177"/>
      <c r="BU25" s="178">
        <f t="shared" si="9"/>
        <v>0</v>
      </c>
      <c r="BV25" s="178"/>
      <c r="BW25" s="178"/>
      <c r="BX25" s="178"/>
      <c r="BY25" s="179">
        <f t="shared" si="10"/>
        <v>0</v>
      </c>
      <c r="BZ25" s="179"/>
      <c r="CA25" s="179"/>
    </row>
    <row r="26" spans="2:79" ht="18" hidden="1" customHeight="1" x14ac:dyDescent="0.45">
      <c r="B26" s="180">
        <v>0</v>
      </c>
      <c r="C26" s="180"/>
      <c r="D26" s="58"/>
      <c r="E26" s="181"/>
      <c r="F26" s="181"/>
      <c r="G26" s="59" t="s">
        <v>23</v>
      </c>
      <c r="H26" s="182"/>
      <c r="I26" s="182"/>
      <c r="J26" s="60" t="s">
        <v>19</v>
      </c>
      <c r="K26" s="181"/>
      <c r="L26" s="181"/>
      <c r="M26" s="59" t="s">
        <v>23</v>
      </c>
      <c r="N26" s="182"/>
      <c r="O26" s="182"/>
      <c r="P26" s="183"/>
      <c r="Q26" s="183"/>
      <c r="R26" s="183"/>
      <c r="S26" s="183"/>
      <c r="T26" s="183"/>
      <c r="U26" s="183"/>
      <c r="V26" s="183"/>
      <c r="W26" s="183"/>
      <c r="X26" s="183"/>
      <c r="Y26" s="183"/>
      <c r="Z26" s="183"/>
      <c r="AA26" s="183"/>
      <c r="AB26" s="183">
        <v>0</v>
      </c>
      <c r="AC26" s="183"/>
      <c r="AD26" s="183"/>
      <c r="AE26" s="183"/>
      <c r="AF26" s="183">
        <v>0</v>
      </c>
      <c r="AG26" s="183"/>
      <c r="AH26" s="183"/>
      <c r="AI26" s="183"/>
      <c r="AJ26" s="184">
        <f t="shared" si="0"/>
        <v>0</v>
      </c>
      <c r="AK26" s="184"/>
      <c r="AL26" s="184"/>
      <c r="AM26" s="184"/>
      <c r="AN26" s="185">
        <f t="shared" si="1"/>
        <v>0</v>
      </c>
      <c r="AO26" s="185"/>
      <c r="AP26" s="185"/>
      <c r="AQ26" s="186">
        <f t="shared" si="2"/>
        <v>0</v>
      </c>
      <c r="AR26" s="186"/>
      <c r="AS26" s="186"/>
      <c r="AT26" s="186"/>
      <c r="AU26" s="187">
        <f t="shared" si="3"/>
        <v>0</v>
      </c>
      <c r="AV26" s="187"/>
      <c r="AW26" s="187"/>
      <c r="AX26" s="188">
        <f t="shared" si="4"/>
        <v>0</v>
      </c>
      <c r="AY26" s="188"/>
      <c r="AZ26" s="188"/>
      <c r="BA26" s="188"/>
      <c r="BB26" s="186">
        <f t="shared" si="5"/>
        <v>0</v>
      </c>
      <c r="BC26" s="186"/>
      <c r="BD26" s="186"/>
      <c r="BE26" s="186"/>
      <c r="BF26" s="156">
        <f t="shared" si="6"/>
        <v>0</v>
      </c>
      <c r="BG26" s="156"/>
      <c r="BH26" s="156"/>
      <c r="BI26" s="156"/>
      <c r="BJ26" s="176">
        <f t="shared" si="7"/>
        <v>0</v>
      </c>
      <c r="BK26" s="176"/>
      <c r="BQ26" s="177">
        <f t="shared" si="8"/>
        <v>0</v>
      </c>
      <c r="BR26" s="177"/>
      <c r="BS26" s="177"/>
      <c r="BT26" s="177"/>
      <c r="BU26" s="178">
        <f t="shared" si="9"/>
        <v>0</v>
      </c>
      <c r="BV26" s="178"/>
      <c r="BW26" s="178"/>
      <c r="BX26" s="178"/>
      <c r="BY26" s="179">
        <f t="shared" si="10"/>
        <v>0</v>
      </c>
      <c r="BZ26" s="179"/>
      <c r="CA26" s="179"/>
    </row>
    <row r="27" spans="2:79" ht="18" hidden="1" customHeight="1" x14ac:dyDescent="0.45">
      <c r="B27" s="180">
        <v>0</v>
      </c>
      <c r="C27" s="180"/>
      <c r="D27" s="61"/>
      <c r="E27" s="181"/>
      <c r="F27" s="181"/>
      <c r="G27" s="62" t="s">
        <v>23</v>
      </c>
      <c r="H27" s="189"/>
      <c r="I27" s="189"/>
      <c r="J27" s="63" t="s">
        <v>19</v>
      </c>
      <c r="K27" s="181"/>
      <c r="L27" s="181"/>
      <c r="M27" s="62" t="s">
        <v>23</v>
      </c>
      <c r="N27" s="189"/>
      <c r="O27" s="189"/>
      <c r="P27" s="183"/>
      <c r="Q27" s="183"/>
      <c r="R27" s="183"/>
      <c r="S27" s="183"/>
      <c r="T27" s="190"/>
      <c r="U27" s="190"/>
      <c r="V27" s="190"/>
      <c r="W27" s="190"/>
      <c r="X27" s="190"/>
      <c r="Y27" s="190"/>
      <c r="Z27" s="190"/>
      <c r="AA27" s="190"/>
      <c r="AB27" s="190">
        <v>0</v>
      </c>
      <c r="AC27" s="190"/>
      <c r="AD27" s="190"/>
      <c r="AE27" s="190"/>
      <c r="AF27" s="190">
        <v>0</v>
      </c>
      <c r="AG27" s="190"/>
      <c r="AH27" s="190"/>
      <c r="AI27" s="190"/>
      <c r="AJ27" s="184">
        <f t="shared" si="0"/>
        <v>0</v>
      </c>
      <c r="AK27" s="184"/>
      <c r="AL27" s="184"/>
      <c r="AM27" s="184"/>
      <c r="AN27" s="185">
        <f t="shared" si="1"/>
        <v>0</v>
      </c>
      <c r="AO27" s="185"/>
      <c r="AP27" s="185"/>
      <c r="AQ27" s="186">
        <f t="shared" si="2"/>
        <v>0</v>
      </c>
      <c r="AR27" s="186"/>
      <c r="AS27" s="186"/>
      <c r="AT27" s="186"/>
      <c r="AU27" s="187">
        <f t="shared" si="3"/>
        <v>0</v>
      </c>
      <c r="AV27" s="187"/>
      <c r="AW27" s="187"/>
      <c r="AX27" s="188">
        <f t="shared" si="4"/>
        <v>0</v>
      </c>
      <c r="AY27" s="188"/>
      <c r="AZ27" s="188"/>
      <c r="BA27" s="188"/>
      <c r="BB27" s="186">
        <f t="shared" si="5"/>
        <v>0</v>
      </c>
      <c r="BC27" s="186"/>
      <c r="BD27" s="186"/>
      <c r="BE27" s="186"/>
      <c r="BF27" s="156">
        <f t="shared" si="6"/>
        <v>0</v>
      </c>
      <c r="BG27" s="156"/>
      <c r="BH27" s="156"/>
      <c r="BI27" s="156"/>
      <c r="BJ27" s="176">
        <f t="shared" si="7"/>
        <v>0</v>
      </c>
      <c r="BK27" s="176"/>
      <c r="BQ27" s="177">
        <f t="shared" si="8"/>
        <v>0</v>
      </c>
      <c r="BR27" s="177"/>
      <c r="BS27" s="177"/>
      <c r="BT27" s="177"/>
      <c r="BU27" s="178">
        <f t="shared" si="9"/>
        <v>0</v>
      </c>
      <c r="BV27" s="178"/>
      <c r="BW27" s="178"/>
      <c r="BX27" s="178"/>
      <c r="BY27" s="179">
        <f t="shared" si="10"/>
        <v>0</v>
      </c>
      <c r="BZ27" s="179"/>
      <c r="CA27" s="179"/>
    </row>
    <row r="28" spans="2:79" ht="18" hidden="1" customHeight="1" x14ac:dyDescent="0.45">
      <c r="B28" s="180">
        <v>0</v>
      </c>
      <c r="C28" s="180"/>
      <c r="D28" s="61"/>
      <c r="E28" s="181"/>
      <c r="F28" s="181"/>
      <c r="G28" s="62" t="s">
        <v>23</v>
      </c>
      <c r="H28" s="189"/>
      <c r="I28" s="189"/>
      <c r="J28" s="63" t="s">
        <v>19</v>
      </c>
      <c r="K28" s="181"/>
      <c r="L28" s="181"/>
      <c r="M28" s="62" t="s">
        <v>23</v>
      </c>
      <c r="N28" s="189"/>
      <c r="O28" s="189"/>
      <c r="P28" s="183"/>
      <c r="Q28" s="183"/>
      <c r="R28" s="183"/>
      <c r="S28" s="183"/>
      <c r="T28" s="190"/>
      <c r="U28" s="190"/>
      <c r="V28" s="190"/>
      <c r="W28" s="190"/>
      <c r="X28" s="190"/>
      <c r="Y28" s="190"/>
      <c r="Z28" s="190"/>
      <c r="AA28" s="190"/>
      <c r="AB28" s="190">
        <v>0</v>
      </c>
      <c r="AC28" s="190"/>
      <c r="AD28" s="190"/>
      <c r="AE28" s="190"/>
      <c r="AF28" s="190">
        <v>0</v>
      </c>
      <c r="AG28" s="190"/>
      <c r="AH28" s="190"/>
      <c r="AI28" s="190"/>
      <c r="AJ28" s="184">
        <f t="shared" si="0"/>
        <v>0</v>
      </c>
      <c r="AK28" s="184"/>
      <c r="AL28" s="184"/>
      <c r="AM28" s="184"/>
      <c r="AN28" s="185">
        <f t="shared" si="1"/>
        <v>0</v>
      </c>
      <c r="AO28" s="185"/>
      <c r="AP28" s="185"/>
      <c r="AQ28" s="186">
        <f t="shared" si="2"/>
        <v>0</v>
      </c>
      <c r="AR28" s="186"/>
      <c r="AS28" s="186"/>
      <c r="AT28" s="186"/>
      <c r="AU28" s="187">
        <f t="shared" si="3"/>
        <v>0</v>
      </c>
      <c r="AV28" s="187"/>
      <c r="AW28" s="187"/>
      <c r="AX28" s="188">
        <f t="shared" si="4"/>
        <v>0</v>
      </c>
      <c r="AY28" s="188"/>
      <c r="AZ28" s="188"/>
      <c r="BA28" s="188"/>
      <c r="BB28" s="186">
        <f t="shared" si="5"/>
        <v>0</v>
      </c>
      <c r="BC28" s="186"/>
      <c r="BD28" s="186"/>
      <c r="BE28" s="186"/>
      <c r="BF28" s="156">
        <f t="shared" si="6"/>
        <v>0</v>
      </c>
      <c r="BG28" s="156"/>
      <c r="BH28" s="156"/>
      <c r="BI28" s="156"/>
      <c r="BJ28" s="176">
        <f t="shared" si="7"/>
        <v>0</v>
      </c>
      <c r="BK28" s="176"/>
      <c r="BQ28" s="177">
        <f t="shared" si="8"/>
        <v>0</v>
      </c>
      <c r="BR28" s="177"/>
      <c r="BS28" s="177"/>
      <c r="BT28" s="177"/>
      <c r="BU28" s="178">
        <f t="shared" si="9"/>
        <v>0</v>
      </c>
      <c r="BV28" s="178"/>
      <c r="BW28" s="178"/>
      <c r="BX28" s="178"/>
      <c r="BY28" s="179">
        <f t="shared" si="10"/>
        <v>0</v>
      </c>
      <c r="BZ28" s="179"/>
      <c r="CA28" s="179"/>
    </row>
    <row r="29" spans="2:79" ht="18" hidden="1" customHeight="1" x14ac:dyDescent="0.45">
      <c r="B29" s="180">
        <v>0</v>
      </c>
      <c r="C29" s="180"/>
      <c r="D29" s="61"/>
      <c r="E29" s="181"/>
      <c r="F29" s="181"/>
      <c r="G29" s="62" t="s">
        <v>23</v>
      </c>
      <c r="H29" s="189"/>
      <c r="I29" s="189"/>
      <c r="J29" s="63" t="s">
        <v>19</v>
      </c>
      <c r="K29" s="181"/>
      <c r="L29" s="181"/>
      <c r="M29" s="62" t="s">
        <v>23</v>
      </c>
      <c r="N29" s="189"/>
      <c r="O29" s="189"/>
      <c r="P29" s="183"/>
      <c r="Q29" s="183"/>
      <c r="R29" s="183"/>
      <c r="S29" s="183"/>
      <c r="T29" s="190"/>
      <c r="U29" s="190"/>
      <c r="V29" s="190"/>
      <c r="W29" s="190"/>
      <c r="X29" s="190"/>
      <c r="Y29" s="190"/>
      <c r="Z29" s="190"/>
      <c r="AA29" s="190"/>
      <c r="AB29" s="190">
        <v>0</v>
      </c>
      <c r="AC29" s="190"/>
      <c r="AD29" s="190"/>
      <c r="AE29" s="190"/>
      <c r="AF29" s="190">
        <v>0</v>
      </c>
      <c r="AG29" s="190"/>
      <c r="AH29" s="190"/>
      <c r="AI29" s="190"/>
      <c r="AJ29" s="184">
        <f t="shared" si="0"/>
        <v>0</v>
      </c>
      <c r="AK29" s="184"/>
      <c r="AL29" s="184"/>
      <c r="AM29" s="184"/>
      <c r="AN29" s="185">
        <f t="shared" si="1"/>
        <v>0</v>
      </c>
      <c r="AO29" s="185"/>
      <c r="AP29" s="185"/>
      <c r="AQ29" s="186">
        <f t="shared" si="2"/>
        <v>0</v>
      </c>
      <c r="AR29" s="186"/>
      <c r="AS29" s="186"/>
      <c r="AT29" s="186"/>
      <c r="AU29" s="187">
        <f t="shared" si="3"/>
        <v>0</v>
      </c>
      <c r="AV29" s="187"/>
      <c r="AW29" s="187"/>
      <c r="AX29" s="188">
        <f t="shared" si="4"/>
        <v>0</v>
      </c>
      <c r="AY29" s="188"/>
      <c r="AZ29" s="188"/>
      <c r="BA29" s="188"/>
      <c r="BB29" s="186">
        <f t="shared" si="5"/>
        <v>0</v>
      </c>
      <c r="BC29" s="186"/>
      <c r="BD29" s="186"/>
      <c r="BE29" s="186"/>
      <c r="BF29" s="156">
        <f t="shared" si="6"/>
        <v>0</v>
      </c>
      <c r="BG29" s="156"/>
      <c r="BH29" s="156"/>
      <c r="BI29" s="156"/>
      <c r="BJ29" s="176">
        <f t="shared" si="7"/>
        <v>0</v>
      </c>
      <c r="BK29" s="176"/>
      <c r="BQ29" s="177">
        <f t="shared" si="8"/>
        <v>0</v>
      </c>
      <c r="BR29" s="177"/>
      <c r="BS29" s="177"/>
      <c r="BT29" s="177"/>
      <c r="BU29" s="178">
        <f t="shared" si="9"/>
        <v>0</v>
      </c>
      <c r="BV29" s="178"/>
      <c r="BW29" s="178"/>
      <c r="BX29" s="178"/>
      <c r="BY29" s="179">
        <f t="shared" si="10"/>
        <v>0</v>
      </c>
      <c r="BZ29" s="179"/>
      <c r="CA29" s="179"/>
    </row>
    <row r="30" spans="2:79" ht="18" hidden="1" customHeight="1" x14ac:dyDescent="0.45">
      <c r="B30" s="180" t="s">
        <v>53</v>
      </c>
      <c r="C30" s="180"/>
      <c r="D30" s="61"/>
      <c r="E30" s="181"/>
      <c r="F30" s="181"/>
      <c r="G30" s="62" t="s">
        <v>23</v>
      </c>
      <c r="H30" s="189"/>
      <c r="I30" s="189"/>
      <c r="J30" s="63" t="s">
        <v>19</v>
      </c>
      <c r="K30" s="181"/>
      <c r="L30" s="181"/>
      <c r="M30" s="62" t="s">
        <v>23</v>
      </c>
      <c r="N30" s="189"/>
      <c r="O30" s="189"/>
      <c r="P30" s="183"/>
      <c r="Q30" s="183"/>
      <c r="R30" s="183"/>
      <c r="S30" s="183"/>
      <c r="T30" s="190"/>
      <c r="U30" s="190"/>
      <c r="V30" s="190"/>
      <c r="W30" s="190"/>
      <c r="X30" s="190"/>
      <c r="Y30" s="190"/>
      <c r="Z30" s="190"/>
      <c r="AA30" s="190"/>
      <c r="AB30" s="190">
        <v>0</v>
      </c>
      <c r="AC30" s="190"/>
      <c r="AD30" s="190"/>
      <c r="AE30" s="190"/>
      <c r="AF30" s="190">
        <v>0</v>
      </c>
      <c r="AG30" s="190"/>
      <c r="AH30" s="190"/>
      <c r="AI30" s="190"/>
      <c r="AJ30" s="184">
        <f t="shared" si="0"/>
        <v>0</v>
      </c>
      <c r="AK30" s="184"/>
      <c r="AL30" s="184"/>
      <c r="AM30" s="184"/>
      <c r="AN30" s="185">
        <f t="shared" si="1"/>
        <v>0</v>
      </c>
      <c r="AO30" s="185"/>
      <c r="AP30" s="185"/>
      <c r="AQ30" s="186">
        <f t="shared" si="2"/>
        <v>0</v>
      </c>
      <c r="AR30" s="186"/>
      <c r="AS30" s="186"/>
      <c r="AT30" s="186"/>
      <c r="AU30" s="187">
        <f t="shared" si="3"/>
        <v>0</v>
      </c>
      <c r="AV30" s="187"/>
      <c r="AW30" s="187"/>
      <c r="AX30" s="188">
        <f t="shared" si="4"/>
        <v>0</v>
      </c>
      <c r="AY30" s="188"/>
      <c r="AZ30" s="188"/>
      <c r="BA30" s="188"/>
      <c r="BB30" s="186">
        <f t="shared" si="5"/>
        <v>0</v>
      </c>
      <c r="BC30" s="186"/>
      <c r="BD30" s="186"/>
      <c r="BE30" s="186"/>
      <c r="BF30" s="156">
        <f t="shared" si="6"/>
        <v>0</v>
      </c>
      <c r="BG30" s="156"/>
      <c r="BH30" s="156"/>
      <c r="BI30" s="156"/>
      <c r="BJ30" s="176">
        <f t="shared" si="7"/>
        <v>0</v>
      </c>
      <c r="BK30" s="176"/>
      <c r="BQ30" s="177">
        <f t="shared" si="8"/>
        <v>0</v>
      </c>
      <c r="BR30" s="177"/>
      <c r="BS30" s="177"/>
      <c r="BT30" s="177"/>
      <c r="BU30" s="178">
        <f t="shared" si="9"/>
        <v>0</v>
      </c>
      <c r="BV30" s="178"/>
      <c r="BW30" s="178"/>
      <c r="BX30" s="178"/>
      <c r="BY30" s="179">
        <f t="shared" si="10"/>
        <v>0</v>
      </c>
      <c r="BZ30" s="179"/>
      <c r="CA30" s="179"/>
    </row>
    <row r="31" spans="2:79" ht="18" hidden="1" customHeight="1" x14ac:dyDescent="0.45">
      <c r="B31" s="180" t="s">
        <v>53</v>
      </c>
      <c r="C31" s="180"/>
      <c r="D31" s="61"/>
      <c r="E31" s="181"/>
      <c r="F31" s="181"/>
      <c r="G31" s="62" t="s">
        <v>23</v>
      </c>
      <c r="H31" s="189"/>
      <c r="I31" s="189"/>
      <c r="J31" s="63" t="s">
        <v>19</v>
      </c>
      <c r="K31" s="181"/>
      <c r="L31" s="181"/>
      <c r="M31" s="62" t="s">
        <v>23</v>
      </c>
      <c r="N31" s="189"/>
      <c r="O31" s="189"/>
      <c r="P31" s="183"/>
      <c r="Q31" s="183"/>
      <c r="R31" s="183"/>
      <c r="S31" s="183"/>
      <c r="T31" s="190"/>
      <c r="U31" s="190"/>
      <c r="V31" s="190"/>
      <c r="W31" s="190"/>
      <c r="X31" s="190"/>
      <c r="Y31" s="190"/>
      <c r="Z31" s="190"/>
      <c r="AA31" s="190"/>
      <c r="AB31" s="190">
        <v>0</v>
      </c>
      <c r="AC31" s="190"/>
      <c r="AD31" s="190"/>
      <c r="AE31" s="190"/>
      <c r="AF31" s="190">
        <v>0</v>
      </c>
      <c r="AG31" s="190"/>
      <c r="AH31" s="190"/>
      <c r="AI31" s="190"/>
      <c r="AJ31" s="184">
        <f t="shared" si="0"/>
        <v>0</v>
      </c>
      <c r="AK31" s="184"/>
      <c r="AL31" s="184"/>
      <c r="AM31" s="184"/>
      <c r="AN31" s="185">
        <f t="shared" si="1"/>
        <v>0</v>
      </c>
      <c r="AO31" s="185"/>
      <c r="AP31" s="185"/>
      <c r="AQ31" s="186">
        <f t="shared" si="2"/>
        <v>0</v>
      </c>
      <c r="AR31" s="186"/>
      <c r="AS31" s="186"/>
      <c r="AT31" s="186"/>
      <c r="AU31" s="187">
        <f t="shared" si="3"/>
        <v>0</v>
      </c>
      <c r="AV31" s="187"/>
      <c r="AW31" s="187"/>
      <c r="AX31" s="188">
        <f t="shared" si="4"/>
        <v>0</v>
      </c>
      <c r="AY31" s="188"/>
      <c r="AZ31" s="188"/>
      <c r="BA31" s="188"/>
      <c r="BB31" s="186">
        <f t="shared" si="5"/>
        <v>0</v>
      </c>
      <c r="BC31" s="186"/>
      <c r="BD31" s="186"/>
      <c r="BE31" s="186"/>
      <c r="BF31" s="156">
        <f t="shared" si="6"/>
        <v>0</v>
      </c>
      <c r="BG31" s="156"/>
      <c r="BH31" s="156"/>
      <c r="BI31" s="156"/>
      <c r="BJ31" s="176">
        <f t="shared" si="7"/>
        <v>0</v>
      </c>
      <c r="BK31" s="176"/>
      <c r="BQ31" s="177">
        <f t="shared" si="8"/>
        <v>0</v>
      </c>
      <c r="BR31" s="177"/>
      <c r="BS31" s="177"/>
      <c r="BT31" s="177"/>
      <c r="BU31" s="178">
        <f t="shared" si="9"/>
        <v>0</v>
      </c>
      <c r="BV31" s="178"/>
      <c r="BW31" s="178"/>
      <c r="BX31" s="178"/>
      <c r="BY31" s="179">
        <f t="shared" si="10"/>
        <v>0</v>
      </c>
      <c r="BZ31" s="179"/>
      <c r="CA31" s="179"/>
    </row>
    <row r="32" spans="2:79" ht="18" hidden="1" customHeight="1" x14ac:dyDescent="0.45">
      <c r="B32" s="180">
        <v>0</v>
      </c>
      <c r="C32" s="180"/>
      <c r="D32" s="58"/>
      <c r="E32" s="181"/>
      <c r="F32" s="181"/>
      <c r="G32" s="59" t="s">
        <v>23</v>
      </c>
      <c r="H32" s="182"/>
      <c r="I32" s="182"/>
      <c r="J32" s="60" t="s">
        <v>19</v>
      </c>
      <c r="K32" s="181"/>
      <c r="L32" s="181"/>
      <c r="M32" s="59" t="s">
        <v>23</v>
      </c>
      <c r="N32" s="182"/>
      <c r="O32" s="182"/>
      <c r="P32" s="183"/>
      <c r="Q32" s="183"/>
      <c r="R32" s="183"/>
      <c r="S32" s="183"/>
      <c r="T32" s="183"/>
      <c r="U32" s="183"/>
      <c r="V32" s="183"/>
      <c r="W32" s="183"/>
      <c r="X32" s="183"/>
      <c r="Y32" s="183"/>
      <c r="Z32" s="183"/>
      <c r="AA32" s="183"/>
      <c r="AB32" s="183">
        <v>0</v>
      </c>
      <c r="AC32" s="183"/>
      <c r="AD32" s="183"/>
      <c r="AE32" s="183"/>
      <c r="AF32" s="183">
        <v>0</v>
      </c>
      <c r="AG32" s="183"/>
      <c r="AH32" s="183"/>
      <c r="AI32" s="183"/>
      <c r="AJ32" s="184">
        <f t="shared" si="0"/>
        <v>0</v>
      </c>
      <c r="AK32" s="184"/>
      <c r="AL32" s="184"/>
      <c r="AM32" s="184"/>
      <c r="AN32" s="185">
        <f t="shared" si="1"/>
        <v>0</v>
      </c>
      <c r="AO32" s="185"/>
      <c r="AP32" s="185"/>
      <c r="AQ32" s="186">
        <f t="shared" si="2"/>
        <v>0</v>
      </c>
      <c r="AR32" s="186"/>
      <c r="AS32" s="186"/>
      <c r="AT32" s="186"/>
      <c r="AU32" s="187">
        <f t="shared" si="3"/>
        <v>0</v>
      </c>
      <c r="AV32" s="187"/>
      <c r="AW32" s="187"/>
      <c r="AX32" s="188">
        <f t="shared" si="4"/>
        <v>0</v>
      </c>
      <c r="AY32" s="188"/>
      <c r="AZ32" s="188"/>
      <c r="BA32" s="188"/>
      <c r="BB32" s="186">
        <f t="shared" si="5"/>
        <v>0</v>
      </c>
      <c r="BC32" s="186"/>
      <c r="BD32" s="186"/>
      <c r="BE32" s="186"/>
      <c r="BF32" s="156">
        <f t="shared" si="6"/>
        <v>0</v>
      </c>
      <c r="BG32" s="156"/>
      <c r="BH32" s="156"/>
      <c r="BI32" s="156"/>
      <c r="BJ32" s="176">
        <f t="shared" si="7"/>
        <v>0</v>
      </c>
      <c r="BK32" s="176"/>
      <c r="BQ32" s="177">
        <f t="shared" si="8"/>
        <v>0</v>
      </c>
      <c r="BR32" s="177"/>
      <c r="BS32" s="177"/>
      <c r="BT32" s="177"/>
      <c r="BU32" s="178">
        <f t="shared" si="9"/>
        <v>0</v>
      </c>
      <c r="BV32" s="178"/>
      <c r="BW32" s="178"/>
      <c r="BX32" s="178"/>
      <c r="BY32" s="179">
        <f t="shared" si="10"/>
        <v>0</v>
      </c>
      <c r="BZ32" s="179"/>
      <c r="CA32" s="179"/>
    </row>
    <row r="33" spans="1:79" ht="18" hidden="1" customHeight="1" x14ac:dyDescent="0.45">
      <c r="B33" s="180">
        <v>0</v>
      </c>
      <c r="C33" s="180"/>
      <c r="D33" s="61"/>
      <c r="E33" s="181"/>
      <c r="F33" s="181"/>
      <c r="G33" s="62" t="s">
        <v>23</v>
      </c>
      <c r="H33" s="189"/>
      <c r="I33" s="189"/>
      <c r="J33" s="63" t="s">
        <v>19</v>
      </c>
      <c r="K33" s="181"/>
      <c r="L33" s="181"/>
      <c r="M33" s="62" t="s">
        <v>23</v>
      </c>
      <c r="N33" s="189"/>
      <c r="O33" s="189"/>
      <c r="P33" s="183"/>
      <c r="Q33" s="183"/>
      <c r="R33" s="183"/>
      <c r="S33" s="183"/>
      <c r="T33" s="190"/>
      <c r="U33" s="190"/>
      <c r="V33" s="190"/>
      <c r="W33" s="190"/>
      <c r="X33" s="190"/>
      <c r="Y33" s="190"/>
      <c r="Z33" s="190"/>
      <c r="AA33" s="190"/>
      <c r="AB33" s="190">
        <v>0</v>
      </c>
      <c r="AC33" s="190"/>
      <c r="AD33" s="190"/>
      <c r="AE33" s="190"/>
      <c r="AF33" s="190">
        <v>0</v>
      </c>
      <c r="AG33" s="190"/>
      <c r="AH33" s="190"/>
      <c r="AI33" s="190"/>
      <c r="AJ33" s="184">
        <f t="shared" si="0"/>
        <v>0</v>
      </c>
      <c r="AK33" s="184"/>
      <c r="AL33" s="184"/>
      <c r="AM33" s="184"/>
      <c r="AN33" s="185">
        <f t="shared" si="1"/>
        <v>0</v>
      </c>
      <c r="AO33" s="185"/>
      <c r="AP33" s="185"/>
      <c r="AQ33" s="186">
        <f t="shared" si="2"/>
        <v>0</v>
      </c>
      <c r="AR33" s="186"/>
      <c r="AS33" s="186"/>
      <c r="AT33" s="186"/>
      <c r="AU33" s="187">
        <f t="shared" si="3"/>
        <v>0</v>
      </c>
      <c r="AV33" s="187"/>
      <c r="AW33" s="187"/>
      <c r="AX33" s="188">
        <f t="shared" si="4"/>
        <v>0</v>
      </c>
      <c r="AY33" s="188"/>
      <c r="AZ33" s="188"/>
      <c r="BA33" s="188"/>
      <c r="BB33" s="186">
        <f t="shared" si="5"/>
        <v>0</v>
      </c>
      <c r="BC33" s="186"/>
      <c r="BD33" s="186"/>
      <c r="BE33" s="186"/>
      <c r="BF33" s="156">
        <f t="shared" si="6"/>
        <v>0</v>
      </c>
      <c r="BG33" s="156"/>
      <c r="BH33" s="156"/>
      <c r="BI33" s="156"/>
      <c r="BJ33" s="176">
        <f t="shared" si="7"/>
        <v>0</v>
      </c>
      <c r="BK33" s="176"/>
      <c r="BQ33" s="177">
        <f t="shared" si="8"/>
        <v>0</v>
      </c>
      <c r="BR33" s="177"/>
      <c r="BS33" s="177"/>
      <c r="BT33" s="177"/>
      <c r="BU33" s="178">
        <f t="shared" si="9"/>
        <v>0</v>
      </c>
      <c r="BV33" s="178"/>
      <c r="BW33" s="178"/>
      <c r="BX33" s="178"/>
      <c r="BY33" s="179">
        <f t="shared" si="10"/>
        <v>0</v>
      </c>
      <c r="BZ33" s="179"/>
      <c r="CA33" s="179"/>
    </row>
    <row r="34" spans="1:79" ht="18" hidden="1" customHeight="1" x14ac:dyDescent="0.45">
      <c r="B34" s="180">
        <v>0</v>
      </c>
      <c r="C34" s="180"/>
      <c r="D34" s="61"/>
      <c r="E34" s="181"/>
      <c r="F34" s="181"/>
      <c r="G34" s="62" t="s">
        <v>23</v>
      </c>
      <c r="H34" s="189"/>
      <c r="I34" s="189"/>
      <c r="J34" s="63" t="s">
        <v>19</v>
      </c>
      <c r="K34" s="181"/>
      <c r="L34" s="181"/>
      <c r="M34" s="62" t="s">
        <v>23</v>
      </c>
      <c r="N34" s="189"/>
      <c r="O34" s="189"/>
      <c r="P34" s="183"/>
      <c r="Q34" s="183"/>
      <c r="R34" s="183"/>
      <c r="S34" s="183"/>
      <c r="T34" s="190"/>
      <c r="U34" s="190"/>
      <c r="V34" s="190"/>
      <c r="W34" s="190"/>
      <c r="X34" s="190"/>
      <c r="Y34" s="190"/>
      <c r="Z34" s="190"/>
      <c r="AA34" s="190"/>
      <c r="AB34" s="190">
        <v>0</v>
      </c>
      <c r="AC34" s="190"/>
      <c r="AD34" s="190"/>
      <c r="AE34" s="190"/>
      <c r="AF34" s="190">
        <v>0</v>
      </c>
      <c r="AG34" s="190"/>
      <c r="AH34" s="190"/>
      <c r="AI34" s="190"/>
      <c r="AJ34" s="184">
        <f t="shared" si="0"/>
        <v>0</v>
      </c>
      <c r="AK34" s="184"/>
      <c r="AL34" s="184"/>
      <c r="AM34" s="184"/>
      <c r="AN34" s="185">
        <f t="shared" si="1"/>
        <v>0</v>
      </c>
      <c r="AO34" s="185"/>
      <c r="AP34" s="185"/>
      <c r="AQ34" s="186">
        <f t="shared" si="2"/>
        <v>0</v>
      </c>
      <c r="AR34" s="186"/>
      <c r="AS34" s="186"/>
      <c r="AT34" s="186"/>
      <c r="AU34" s="187">
        <f t="shared" si="3"/>
        <v>0</v>
      </c>
      <c r="AV34" s="187"/>
      <c r="AW34" s="187"/>
      <c r="AX34" s="188">
        <f t="shared" si="4"/>
        <v>0</v>
      </c>
      <c r="AY34" s="188"/>
      <c r="AZ34" s="188"/>
      <c r="BA34" s="188"/>
      <c r="BB34" s="186">
        <f t="shared" si="5"/>
        <v>0</v>
      </c>
      <c r="BC34" s="186"/>
      <c r="BD34" s="186"/>
      <c r="BE34" s="186"/>
      <c r="BF34" s="156">
        <f t="shared" si="6"/>
        <v>0</v>
      </c>
      <c r="BG34" s="156"/>
      <c r="BH34" s="156"/>
      <c r="BI34" s="156"/>
      <c r="BJ34" s="176">
        <f t="shared" si="7"/>
        <v>0</v>
      </c>
      <c r="BK34" s="176"/>
      <c r="BQ34" s="177">
        <f t="shared" si="8"/>
        <v>0</v>
      </c>
      <c r="BR34" s="177"/>
      <c r="BS34" s="177"/>
      <c r="BT34" s="177"/>
      <c r="BU34" s="178">
        <f t="shared" si="9"/>
        <v>0</v>
      </c>
      <c r="BV34" s="178"/>
      <c r="BW34" s="178"/>
      <c r="BX34" s="178"/>
      <c r="BY34" s="179">
        <f t="shared" si="10"/>
        <v>0</v>
      </c>
      <c r="BZ34" s="179"/>
      <c r="CA34" s="179"/>
    </row>
    <row r="35" spans="1:79" ht="18" hidden="1" customHeight="1" x14ac:dyDescent="0.45">
      <c r="B35" s="180">
        <v>0</v>
      </c>
      <c r="C35" s="180"/>
      <c r="D35" s="61"/>
      <c r="E35" s="181"/>
      <c r="F35" s="181"/>
      <c r="G35" s="62" t="s">
        <v>23</v>
      </c>
      <c r="H35" s="189"/>
      <c r="I35" s="189"/>
      <c r="J35" s="63" t="s">
        <v>19</v>
      </c>
      <c r="K35" s="181"/>
      <c r="L35" s="181"/>
      <c r="M35" s="62" t="s">
        <v>23</v>
      </c>
      <c r="N35" s="189"/>
      <c r="O35" s="189"/>
      <c r="P35" s="183"/>
      <c r="Q35" s="183"/>
      <c r="R35" s="183"/>
      <c r="S35" s="183"/>
      <c r="T35" s="190"/>
      <c r="U35" s="190"/>
      <c r="V35" s="190"/>
      <c r="W35" s="190"/>
      <c r="X35" s="190"/>
      <c r="Y35" s="190"/>
      <c r="Z35" s="190"/>
      <c r="AA35" s="190"/>
      <c r="AB35" s="190">
        <v>0</v>
      </c>
      <c r="AC35" s="190"/>
      <c r="AD35" s="190"/>
      <c r="AE35" s="190"/>
      <c r="AF35" s="190">
        <v>0</v>
      </c>
      <c r="AG35" s="190"/>
      <c r="AH35" s="190"/>
      <c r="AI35" s="190"/>
      <c r="AJ35" s="184">
        <f t="shared" si="0"/>
        <v>0</v>
      </c>
      <c r="AK35" s="184"/>
      <c r="AL35" s="184"/>
      <c r="AM35" s="184"/>
      <c r="AN35" s="185">
        <f t="shared" si="1"/>
        <v>0</v>
      </c>
      <c r="AO35" s="185"/>
      <c r="AP35" s="185"/>
      <c r="AQ35" s="186">
        <f t="shared" si="2"/>
        <v>0</v>
      </c>
      <c r="AR35" s="186"/>
      <c r="AS35" s="186"/>
      <c r="AT35" s="186"/>
      <c r="AU35" s="187">
        <f t="shared" si="3"/>
        <v>0</v>
      </c>
      <c r="AV35" s="187"/>
      <c r="AW35" s="187"/>
      <c r="AX35" s="188">
        <f t="shared" si="4"/>
        <v>0</v>
      </c>
      <c r="AY35" s="188"/>
      <c r="AZ35" s="188"/>
      <c r="BA35" s="188"/>
      <c r="BB35" s="186">
        <f t="shared" si="5"/>
        <v>0</v>
      </c>
      <c r="BC35" s="186"/>
      <c r="BD35" s="186"/>
      <c r="BE35" s="186"/>
      <c r="BF35" s="156">
        <f t="shared" si="6"/>
        <v>0</v>
      </c>
      <c r="BG35" s="156"/>
      <c r="BH35" s="156"/>
      <c r="BI35" s="156"/>
      <c r="BJ35" s="176">
        <f t="shared" si="7"/>
        <v>0</v>
      </c>
      <c r="BK35" s="176"/>
      <c r="BQ35" s="177">
        <f t="shared" si="8"/>
        <v>0</v>
      </c>
      <c r="BR35" s="177"/>
      <c r="BS35" s="177"/>
      <c r="BT35" s="177"/>
      <c r="BU35" s="178">
        <f t="shared" si="9"/>
        <v>0</v>
      </c>
      <c r="BV35" s="178"/>
      <c r="BW35" s="178"/>
      <c r="BX35" s="178"/>
      <c r="BY35" s="179">
        <f t="shared" si="10"/>
        <v>0</v>
      </c>
      <c r="BZ35" s="179"/>
      <c r="CA35" s="179"/>
    </row>
    <row r="36" spans="1:79" ht="18" hidden="1" customHeight="1" x14ac:dyDescent="0.45">
      <c r="B36" s="180" t="s">
        <v>53</v>
      </c>
      <c r="C36" s="180"/>
      <c r="D36" s="61"/>
      <c r="E36" s="181"/>
      <c r="F36" s="181"/>
      <c r="G36" s="62" t="s">
        <v>23</v>
      </c>
      <c r="H36" s="189"/>
      <c r="I36" s="189"/>
      <c r="J36" s="63" t="s">
        <v>19</v>
      </c>
      <c r="K36" s="181"/>
      <c r="L36" s="181"/>
      <c r="M36" s="62" t="s">
        <v>23</v>
      </c>
      <c r="N36" s="189"/>
      <c r="O36" s="189"/>
      <c r="P36" s="183"/>
      <c r="Q36" s="183"/>
      <c r="R36" s="183"/>
      <c r="S36" s="183"/>
      <c r="T36" s="190"/>
      <c r="U36" s="190"/>
      <c r="V36" s="190"/>
      <c r="W36" s="190"/>
      <c r="X36" s="190"/>
      <c r="Y36" s="190"/>
      <c r="Z36" s="190"/>
      <c r="AA36" s="190"/>
      <c r="AB36" s="190">
        <v>0</v>
      </c>
      <c r="AC36" s="190"/>
      <c r="AD36" s="190"/>
      <c r="AE36" s="190"/>
      <c r="AF36" s="190">
        <v>0</v>
      </c>
      <c r="AG36" s="190"/>
      <c r="AH36" s="190"/>
      <c r="AI36" s="190"/>
      <c r="AJ36" s="184">
        <f t="shared" si="0"/>
        <v>0</v>
      </c>
      <c r="AK36" s="184"/>
      <c r="AL36" s="184"/>
      <c r="AM36" s="184"/>
      <c r="AN36" s="185">
        <f t="shared" si="1"/>
        <v>0</v>
      </c>
      <c r="AO36" s="185"/>
      <c r="AP36" s="185"/>
      <c r="AQ36" s="186">
        <f t="shared" si="2"/>
        <v>0</v>
      </c>
      <c r="AR36" s="186"/>
      <c r="AS36" s="186"/>
      <c r="AT36" s="186"/>
      <c r="AU36" s="187">
        <f t="shared" si="3"/>
        <v>0</v>
      </c>
      <c r="AV36" s="187"/>
      <c r="AW36" s="187"/>
      <c r="AX36" s="188">
        <f t="shared" si="4"/>
        <v>0</v>
      </c>
      <c r="AY36" s="188"/>
      <c r="AZ36" s="188"/>
      <c r="BA36" s="188"/>
      <c r="BB36" s="186">
        <f t="shared" si="5"/>
        <v>0</v>
      </c>
      <c r="BC36" s="186"/>
      <c r="BD36" s="186"/>
      <c r="BE36" s="186"/>
      <c r="BF36" s="156">
        <f t="shared" si="6"/>
        <v>0</v>
      </c>
      <c r="BG36" s="156"/>
      <c r="BH36" s="156"/>
      <c r="BI36" s="156"/>
      <c r="BJ36" s="176">
        <f t="shared" si="7"/>
        <v>0</v>
      </c>
      <c r="BK36" s="176"/>
      <c r="BQ36" s="177">
        <f t="shared" si="8"/>
        <v>0</v>
      </c>
      <c r="BR36" s="177"/>
      <c r="BS36" s="177"/>
      <c r="BT36" s="177"/>
      <c r="BU36" s="178">
        <f t="shared" si="9"/>
        <v>0</v>
      </c>
      <c r="BV36" s="178"/>
      <c r="BW36" s="178"/>
      <c r="BX36" s="178"/>
      <c r="BY36" s="179">
        <f t="shared" si="10"/>
        <v>0</v>
      </c>
      <c r="BZ36" s="179"/>
      <c r="CA36" s="179"/>
    </row>
    <row r="37" spans="1:79" ht="18" hidden="1" customHeight="1" x14ac:dyDescent="0.45">
      <c r="B37" s="180" t="s">
        <v>53</v>
      </c>
      <c r="C37" s="180"/>
      <c r="D37" s="61"/>
      <c r="E37" s="181"/>
      <c r="F37" s="181"/>
      <c r="G37" s="62" t="s">
        <v>23</v>
      </c>
      <c r="H37" s="189"/>
      <c r="I37" s="189"/>
      <c r="J37" s="63" t="s">
        <v>19</v>
      </c>
      <c r="K37" s="181"/>
      <c r="L37" s="181"/>
      <c r="M37" s="62" t="s">
        <v>23</v>
      </c>
      <c r="N37" s="189"/>
      <c r="O37" s="189"/>
      <c r="P37" s="183"/>
      <c r="Q37" s="183"/>
      <c r="R37" s="183"/>
      <c r="S37" s="183"/>
      <c r="T37" s="190"/>
      <c r="U37" s="190"/>
      <c r="V37" s="190"/>
      <c r="W37" s="190"/>
      <c r="X37" s="190"/>
      <c r="Y37" s="190"/>
      <c r="Z37" s="190"/>
      <c r="AA37" s="190"/>
      <c r="AB37" s="190">
        <v>0</v>
      </c>
      <c r="AC37" s="190"/>
      <c r="AD37" s="190"/>
      <c r="AE37" s="190"/>
      <c r="AF37" s="190">
        <v>0</v>
      </c>
      <c r="AG37" s="190"/>
      <c r="AH37" s="190"/>
      <c r="AI37" s="190"/>
      <c r="AJ37" s="184">
        <f t="shared" si="0"/>
        <v>0</v>
      </c>
      <c r="AK37" s="184"/>
      <c r="AL37" s="184"/>
      <c r="AM37" s="184"/>
      <c r="AN37" s="185">
        <f t="shared" si="1"/>
        <v>0</v>
      </c>
      <c r="AO37" s="185"/>
      <c r="AP37" s="185"/>
      <c r="AQ37" s="186">
        <f t="shared" si="2"/>
        <v>0</v>
      </c>
      <c r="AR37" s="186"/>
      <c r="AS37" s="186"/>
      <c r="AT37" s="186"/>
      <c r="AU37" s="187">
        <f t="shared" si="3"/>
        <v>0</v>
      </c>
      <c r="AV37" s="187"/>
      <c r="AW37" s="187"/>
      <c r="AX37" s="188">
        <f t="shared" si="4"/>
        <v>0</v>
      </c>
      <c r="AY37" s="188"/>
      <c r="AZ37" s="188"/>
      <c r="BA37" s="188"/>
      <c r="BB37" s="186">
        <f t="shared" si="5"/>
        <v>0</v>
      </c>
      <c r="BC37" s="186"/>
      <c r="BD37" s="186"/>
      <c r="BE37" s="186"/>
      <c r="BF37" s="156">
        <f t="shared" si="6"/>
        <v>0</v>
      </c>
      <c r="BG37" s="156"/>
      <c r="BH37" s="156"/>
      <c r="BI37" s="156"/>
      <c r="BJ37" s="176">
        <f t="shared" si="7"/>
        <v>0</v>
      </c>
      <c r="BK37" s="176"/>
      <c r="BQ37" s="177">
        <f t="shared" si="8"/>
        <v>0</v>
      </c>
      <c r="BR37" s="177"/>
      <c r="BS37" s="177"/>
      <c r="BT37" s="177"/>
      <c r="BU37" s="178">
        <f t="shared" si="9"/>
        <v>0</v>
      </c>
      <c r="BV37" s="178"/>
      <c r="BW37" s="178"/>
      <c r="BX37" s="178"/>
      <c r="BY37" s="179">
        <f t="shared" si="10"/>
        <v>0</v>
      </c>
      <c r="BZ37" s="179"/>
      <c r="CA37" s="179"/>
    </row>
    <row r="38" spans="1:79" ht="18" hidden="1" customHeight="1" x14ac:dyDescent="0.45">
      <c r="B38" s="180" t="s">
        <v>53</v>
      </c>
      <c r="C38" s="180"/>
      <c r="D38" s="64"/>
      <c r="E38" s="181"/>
      <c r="F38" s="181"/>
      <c r="G38" s="65" t="s">
        <v>23</v>
      </c>
      <c r="H38" s="189"/>
      <c r="I38" s="189"/>
      <c r="J38" s="66" t="s">
        <v>19</v>
      </c>
      <c r="K38" s="181"/>
      <c r="L38" s="181"/>
      <c r="M38" s="65" t="s">
        <v>23</v>
      </c>
      <c r="N38" s="189"/>
      <c r="O38" s="189"/>
      <c r="P38" s="183"/>
      <c r="Q38" s="183"/>
      <c r="R38" s="183"/>
      <c r="S38" s="183"/>
      <c r="T38" s="190"/>
      <c r="U38" s="190"/>
      <c r="V38" s="190"/>
      <c r="W38" s="190"/>
      <c r="X38" s="190"/>
      <c r="Y38" s="190"/>
      <c r="Z38" s="190"/>
      <c r="AA38" s="190"/>
      <c r="AB38" s="190">
        <v>0</v>
      </c>
      <c r="AC38" s="190"/>
      <c r="AD38" s="190"/>
      <c r="AE38" s="190"/>
      <c r="AF38" s="190">
        <v>0</v>
      </c>
      <c r="AG38" s="190"/>
      <c r="AH38" s="190"/>
      <c r="AI38" s="190"/>
      <c r="AJ38" s="191">
        <f t="shared" si="0"/>
        <v>0</v>
      </c>
      <c r="AK38" s="191"/>
      <c r="AL38" s="191"/>
      <c r="AM38" s="191"/>
      <c r="AN38" s="192">
        <f t="shared" si="1"/>
        <v>0</v>
      </c>
      <c r="AO38" s="192"/>
      <c r="AP38" s="192"/>
      <c r="AQ38" s="193">
        <f t="shared" si="2"/>
        <v>0</v>
      </c>
      <c r="AR38" s="193"/>
      <c r="AS38" s="193"/>
      <c r="AT38" s="193"/>
      <c r="AU38" s="194">
        <f t="shared" si="3"/>
        <v>0</v>
      </c>
      <c r="AV38" s="194"/>
      <c r="AW38" s="194"/>
      <c r="AX38" s="195">
        <f t="shared" si="4"/>
        <v>0</v>
      </c>
      <c r="AY38" s="195"/>
      <c r="AZ38" s="195"/>
      <c r="BA38" s="195"/>
      <c r="BB38" s="193">
        <f t="shared" si="5"/>
        <v>0</v>
      </c>
      <c r="BC38" s="193"/>
      <c r="BD38" s="193"/>
      <c r="BE38" s="193"/>
      <c r="BF38" s="196">
        <f t="shared" si="6"/>
        <v>0</v>
      </c>
      <c r="BG38" s="196"/>
      <c r="BH38" s="196"/>
      <c r="BI38" s="196"/>
      <c r="BJ38" s="197">
        <f t="shared" si="7"/>
        <v>0</v>
      </c>
      <c r="BK38" s="197"/>
      <c r="BQ38" s="198">
        <f t="shared" si="8"/>
        <v>0</v>
      </c>
      <c r="BR38" s="198"/>
      <c r="BS38" s="198"/>
      <c r="BT38" s="198"/>
      <c r="BU38" s="199">
        <f t="shared" si="9"/>
        <v>0</v>
      </c>
      <c r="BV38" s="199"/>
      <c r="BW38" s="199"/>
      <c r="BX38" s="199"/>
      <c r="BY38" s="200">
        <f t="shared" si="10"/>
        <v>0</v>
      </c>
      <c r="BZ38" s="200"/>
      <c r="CA38" s="200"/>
    </row>
    <row r="39" spans="1:79" ht="18.75" customHeight="1" x14ac:dyDescent="0.45">
      <c r="AH39" s="201" t="s">
        <v>24</v>
      </c>
      <c r="AI39" s="201"/>
      <c r="AJ39" s="202">
        <f>SUM(AJ9:AM38)</f>
        <v>45750</v>
      </c>
      <c r="AK39" s="202"/>
      <c r="AL39" s="202"/>
      <c r="AM39" s="202"/>
      <c r="AN39" s="203">
        <f>SUM(AN20,AN21,AN22,AN23,AN24,AN25,AN26,AN27,AN28,AN29,AN30,AN31,AN32,AN33,AN34,AN35,AN36,AN37,AN38,AN9,AN10,AN11,AN12,AN13,AN14,AN15,AN16,AN17,AN18,AN19)</f>
        <v>16.25</v>
      </c>
      <c r="AO39" s="203"/>
      <c r="AP39" s="203"/>
      <c r="AQ39" s="204">
        <f>SUM(AQ32:AT38)</f>
        <v>0</v>
      </c>
      <c r="AR39" s="204"/>
      <c r="AS39" s="204"/>
      <c r="AT39" s="204"/>
      <c r="AU39" s="205">
        <f>SUM(AU9,AU10,AU11,AU12,AU13,AU14,AU15,AU16,AU17,AU18,AU19,AU20,AU21,AU22,AU23,AU24,AU25,AU26,AU27,AU28,AU29,AU30,AU31,AU32,AU33,AU34,AU35,AU36,AU37,AU38)</f>
        <v>15</v>
      </c>
      <c r="AV39" s="205"/>
      <c r="AW39" s="205"/>
      <c r="AX39" s="206">
        <f>SUM(AX32:BA38)</f>
        <v>0</v>
      </c>
      <c r="AY39" s="206"/>
      <c r="AZ39" s="206"/>
      <c r="BA39" s="206"/>
      <c r="BB39" s="204" t="e">
        <f>SUM(#REF!,BB32,BB33,BB34,BB35,BB36,BB37,BB38)</f>
        <v>#REF!</v>
      </c>
      <c r="BC39" s="204"/>
      <c r="BD39" s="204"/>
      <c r="BE39" s="204"/>
      <c r="BF39" s="207">
        <f>SUM(BF9,BF10,BF11,BF12,BF13,BF14,BF15,BF16,BF17,BF18,BF19,BF20,BF21,BF22,BF23,BF24,BF25,BF26,BF27,BF28,BF29,BF30,BF31,BF32,BF33,BF34,BF35,BF36,BF37,BF38)</f>
        <v>37000</v>
      </c>
      <c r="BG39" s="207"/>
      <c r="BH39" s="207"/>
      <c r="BI39" s="207"/>
      <c r="BJ39" s="208">
        <f>+SUM(BJ9,BJ10,BJ11,BJ12,BJ13,BJ14,BJ15,BJ16,BJ17,BJ18,BJ19,BJ20,BJ21,BJ22,BJ23,BJ24,BJ25,BJ26,BJ27,BJ28,BJ29,BJ30,BJ31,BJ32,BJ33,BJ34,BJ35,BJ36,BJ37,BJ38)</f>
        <v>75</v>
      </c>
      <c r="BK39" s="208"/>
      <c r="BQ39" s="209">
        <f>SUM(BQ9:BT38)</f>
        <v>50750</v>
      </c>
      <c r="BR39" s="209"/>
      <c r="BS39" s="209"/>
      <c r="BT39" s="209"/>
      <c r="BU39" s="210">
        <f>SUM(BU32:BX38)</f>
        <v>0</v>
      </c>
      <c r="BV39" s="210"/>
      <c r="BW39" s="210"/>
      <c r="BX39" s="210"/>
      <c r="BY39" s="211">
        <f>SUM(BY9,BY10,BY11,BY12,BY13,BY14,BY15,BY16,BY17,BY18,BY19,BY20,BY21,BY22,BY23,BY24,BY25,BY26,BY27,BY28,BY29,BY30,BY31,BY32,BY33,BY34,BY35,BY36,BY37,BY38)</f>
        <v>15</v>
      </c>
      <c r="BZ39" s="211"/>
      <c r="CA39" s="211"/>
    </row>
    <row r="40" spans="1:79" ht="18.75" customHeight="1" x14ac:dyDescent="0.45">
      <c r="AH40" s="201"/>
      <c r="AI40" s="201"/>
      <c r="AJ40" s="202"/>
      <c r="AK40" s="202"/>
      <c r="AL40" s="202"/>
      <c r="AM40" s="202"/>
      <c r="AN40" s="203"/>
      <c r="AO40" s="203"/>
      <c r="AP40" s="203"/>
      <c r="AQ40" s="204"/>
      <c r="AR40" s="204"/>
      <c r="AS40" s="204"/>
      <c r="AT40" s="204"/>
      <c r="AU40" s="205"/>
      <c r="AV40" s="205"/>
      <c r="AW40" s="205"/>
      <c r="AX40" s="206"/>
      <c r="AY40" s="206"/>
      <c r="AZ40" s="206"/>
      <c r="BA40" s="206"/>
      <c r="BB40" s="204"/>
      <c r="BC40" s="204"/>
      <c r="BD40" s="204"/>
      <c r="BE40" s="204"/>
      <c r="BF40" s="207"/>
      <c r="BG40" s="207"/>
      <c r="BH40" s="207"/>
      <c r="BI40" s="207"/>
      <c r="BJ40" s="208"/>
      <c r="BK40" s="208"/>
      <c r="BQ40" s="209"/>
      <c r="BR40" s="209"/>
      <c r="BS40" s="209"/>
      <c r="BT40" s="209"/>
      <c r="BU40" s="210"/>
      <c r="BV40" s="210"/>
      <c r="BW40" s="210"/>
      <c r="BX40" s="210"/>
      <c r="BY40" s="211"/>
      <c r="BZ40" s="211"/>
      <c r="CA40" s="211"/>
    </row>
    <row r="41" spans="1:79" ht="18.75" customHeight="1" x14ac:dyDescent="0.45">
      <c r="BG41" s="67"/>
    </row>
    <row r="42" spans="1:79" ht="18.75" customHeight="1" x14ac:dyDescent="0.45">
      <c r="B42" s="212" t="s">
        <v>54</v>
      </c>
      <c r="C42" s="212"/>
      <c r="D42" s="212"/>
      <c r="E42" s="213" t="s">
        <v>55</v>
      </c>
      <c r="F42" s="213"/>
      <c r="G42" s="213"/>
      <c r="H42" s="213"/>
      <c r="I42" s="214" t="s">
        <v>56</v>
      </c>
      <c r="J42" s="214"/>
      <c r="K42" s="214"/>
      <c r="L42" s="214"/>
      <c r="M42" s="214"/>
      <c r="AE42" s="215" t="s">
        <v>57</v>
      </c>
      <c r="AF42" s="215"/>
      <c r="AG42" s="215"/>
      <c r="AH42" s="216" t="s">
        <v>55</v>
      </c>
      <c r="AI42" s="216"/>
      <c r="AJ42" s="216"/>
      <c r="AK42" s="216"/>
      <c r="AL42" s="217" t="s">
        <v>24</v>
      </c>
      <c r="AM42" s="217"/>
      <c r="AN42" s="217"/>
      <c r="AO42" s="217"/>
      <c r="AP42" s="217"/>
    </row>
    <row r="43" spans="1:79" ht="18.75" customHeight="1" x14ac:dyDescent="0.45">
      <c r="B43" s="212"/>
      <c r="C43" s="212"/>
      <c r="D43" s="212"/>
      <c r="E43" s="218">
        <f>BY39</f>
        <v>15</v>
      </c>
      <c r="F43" s="218"/>
      <c r="G43" s="218"/>
      <c r="H43" s="218"/>
      <c r="I43" s="219">
        <f>BF39</f>
        <v>37000</v>
      </c>
      <c r="J43" s="219"/>
      <c r="K43" s="219"/>
      <c r="L43" s="219"/>
      <c r="M43" s="219"/>
      <c r="AE43" s="215"/>
      <c r="AF43" s="215"/>
      <c r="AG43" s="215"/>
      <c r="AH43" s="220">
        <f>E43+W43</f>
        <v>15</v>
      </c>
      <c r="AI43" s="220"/>
      <c r="AJ43" s="220"/>
      <c r="AK43" s="220"/>
      <c r="AL43" s="221">
        <f>I43+Z43</f>
        <v>37000</v>
      </c>
      <c r="AM43" s="221"/>
      <c r="AN43" s="221"/>
      <c r="AO43" s="221"/>
      <c r="AP43" s="221"/>
    </row>
    <row r="44" spans="1:79" ht="18.75" customHeight="1" x14ac:dyDescent="0.45">
      <c r="B44" s="212"/>
      <c r="C44" s="212"/>
      <c r="D44" s="212"/>
      <c r="E44" s="218"/>
      <c r="F44" s="218"/>
      <c r="G44" s="218"/>
      <c r="H44" s="218"/>
      <c r="I44" s="219"/>
      <c r="J44" s="219"/>
      <c r="K44" s="219"/>
      <c r="L44" s="219"/>
      <c r="M44" s="219"/>
      <c r="AE44" s="215"/>
      <c r="AF44" s="215"/>
      <c r="AG44" s="215"/>
      <c r="AH44" s="220"/>
      <c r="AI44" s="220"/>
      <c r="AJ44" s="220"/>
      <c r="AK44" s="220"/>
      <c r="AL44" s="221"/>
      <c r="AM44" s="221"/>
      <c r="AN44" s="221"/>
      <c r="AO44" s="221"/>
      <c r="AP44" s="221"/>
    </row>
    <row r="45" spans="1:79" ht="18.75" customHeight="1" x14ac:dyDescent="0.25">
      <c r="A45" s="68"/>
      <c r="B45" s="68"/>
      <c r="C45" s="68"/>
      <c r="D45" s="69"/>
      <c r="E45" s="69"/>
      <c r="F45" s="69"/>
      <c r="G45" s="69"/>
      <c r="H45" s="70"/>
      <c r="I45" s="70"/>
      <c r="J45" s="70"/>
      <c r="K45" s="70"/>
      <c r="L45" s="70"/>
      <c r="N45" s="71"/>
      <c r="O45" s="71"/>
      <c r="P45" s="71"/>
      <c r="Q45" s="72"/>
      <c r="R45" s="72"/>
      <c r="S45" s="72"/>
      <c r="T45" s="72"/>
      <c r="U45" s="72"/>
      <c r="V45" s="69"/>
      <c r="W45" s="69"/>
      <c r="X45" s="69"/>
      <c r="Y45" s="69"/>
      <c r="Z45" s="70"/>
      <c r="AA45" s="70"/>
      <c r="AB45" s="70"/>
      <c r="AC45" s="70"/>
      <c r="AD45" s="70"/>
      <c r="AF45" s="73"/>
      <c r="AG45" s="73"/>
      <c r="AH45" s="73"/>
      <c r="AI45" s="74"/>
      <c r="AJ45" s="74"/>
      <c r="AK45" s="74"/>
      <c r="AL45" s="74"/>
      <c r="AM45" s="72"/>
      <c r="AN45" s="72"/>
      <c r="AO45" s="72"/>
      <c r="AP45" s="72"/>
      <c r="AQ45" s="72"/>
      <c r="AR45" s="75"/>
    </row>
    <row r="46" spans="1:79" ht="18.75" customHeight="1" x14ac:dyDescent="0.45">
      <c r="W46" s="53"/>
      <c r="AB46" s="53"/>
    </row>
    <row r="47" spans="1:79" ht="18.75" customHeight="1" x14ac:dyDescent="0.45">
      <c r="B47" s="159" t="s">
        <v>7</v>
      </c>
      <c r="C47" s="159"/>
      <c r="D47" s="160" t="s">
        <v>8</v>
      </c>
      <c r="E47" s="161" t="s">
        <v>9</v>
      </c>
      <c r="F47" s="161"/>
      <c r="G47" s="161"/>
      <c r="H47" s="161"/>
      <c r="I47" s="161"/>
      <c r="J47" s="161"/>
      <c r="K47" s="161"/>
      <c r="L47" s="161"/>
      <c r="M47" s="161"/>
      <c r="N47" s="161"/>
      <c r="O47" s="161"/>
      <c r="P47" s="162" t="s">
        <v>38</v>
      </c>
      <c r="Q47" s="162"/>
      <c r="R47" s="162"/>
      <c r="S47" s="162"/>
      <c r="T47" s="162"/>
      <c r="U47" s="162"/>
      <c r="V47" s="162"/>
      <c r="W47" s="162"/>
      <c r="X47" s="163" t="s">
        <v>12</v>
      </c>
      <c r="Y47" s="163"/>
      <c r="Z47" s="163"/>
      <c r="AA47" s="163"/>
      <c r="AB47" s="163" t="s">
        <v>39</v>
      </c>
      <c r="AC47" s="163"/>
      <c r="AD47" s="163"/>
      <c r="AE47" s="163"/>
      <c r="AF47" s="163"/>
      <c r="AG47" s="163"/>
      <c r="AH47" s="163"/>
      <c r="AI47" s="163"/>
      <c r="AJ47" s="164" t="s">
        <v>40</v>
      </c>
      <c r="AK47" s="164"/>
      <c r="AL47" s="164"/>
      <c r="AM47" s="164"/>
      <c r="AN47" s="165" t="s">
        <v>41</v>
      </c>
      <c r="AO47" s="165"/>
      <c r="AP47" s="165"/>
      <c r="AQ47" s="166" t="s">
        <v>42</v>
      </c>
      <c r="AR47" s="166"/>
      <c r="AS47" s="166"/>
      <c r="AT47" s="166"/>
      <c r="AU47" s="167" t="s">
        <v>43</v>
      </c>
      <c r="AV47" s="167"/>
      <c r="AW47" s="167"/>
      <c r="AX47" s="168" t="s">
        <v>58</v>
      </c>
      <c r="AY47" s="168"/>
      <c r="AZ47" s="168"/>
      <c r="BA47" s="168"/>
      <c r="BB47" s="169" t="s">
        <v>45</v>
      </c>
      <c r="BC47" s="169"/>
      <c r="BD47" s="169"/>
      <c r="BE47" s="169"/>
      <c r="BF47" s="170" t="s">
        <v>46</v>
      </c>
      <c r="BG47" s="170"/>
      <c r="BH47" s="170"/>
      <c r="BI47" s="170"/>
      <c r="BJ47" s="222" t="s">
        <v>47</v>
      </c>
      <c r="BK47" s="222"/>
      <c r="BQ47" s="155" t="s">
        <v>48</v>
      </c>
      <c r="BR47" s="155"/>
      <c r="BS47" s="155"/>
      <c r="BT47" s="155"/>
      <c r="BU47" s="172" t="s">
        <v>42</v>
      </c>
      <c r="BV47" s="172"/>
      <c r="BW47" s="172"/>
      <c r="BX47" s="172"/>
      <c r="BY47" s="173" t="s">
        <v>43</v>
      </c>
      <c r="BZ47" s="173"/>
      <c r="CA47" s="173"/>
    </row>
    <row r="48" spans="1:79" ht="18.75" customHeight="1" x14ac:dyDescent="0.45">
      <c r="B48" s="159"/>
      <c r="C48" s="159"/>
      <c r="D48" s="160"/>
      <c r="E48" s="54"/>
      <c r="F48" s="55"/>
      <c r="G48" s="55"/>
      <c r="H48" s="55"/>
      <c r="I48" s="55"/>
      <c r="J48" s="55"/>
      <c r="K48" s="55"/>
      <c r="L48" s="55"/>
      <c r="M48" s="55"/>
      <c r="N48" s="55"/>
      <c r="O48" s="56"/>
      <c r="P48" s="162" t="s">
        <v>10</v>
      </c>
      <c r="Q48" s="162"/>
      <c r="R48" s="162"/>
      <c r="S48" s="162"/>
      <c r="T48" s="163" t="s">
        <v>11</v>
      </c>
      <c r="U48" s="163"/>
      <c r="V48" s="163"/>
      <c r="W48" s="163"/>
      <c r="X48" s="163"/>
      <c r="Y48" s="163"/>
      <c r="Z48" s="163"/>
      <c r="AA48" s="163"/>
      <c r="AB48" s="163" t="s">
        <v>51</v>
      </c>
      <c r="AC48" s="163"/>
      <c r="AD48" s="163"/>
      <c r="AE48" s="163"/>
      <c r="AF48" s="163" t="s">
        <v>52</v>
      </c>
      <c r="AG48" s="163"/>
      <c r="AH48" s="163"/>
      <c r="AI48" s="163"/>
      <c r="AJ48" s="164"/>
      <c r="AK48" s="164"/>
      <c r="AL48" s="164"/>
      <c r="AM48" s="164"/>
      <c r="AN48" s="165"/>
      <c r="AO48" s="165"/>
      <c r="AP48" s="165"/>
      <c r="AQ48" s="166"/>
      <c r="AR48" s="166"/>
      <c r="AS48" s="166"/>
      <c r="AT48" s="166"/>
      <c r="AU48" s="167"/>
      <c r="AV48" s="167"/>
      <c r="AW48" s="167"/>
      <c r="AX48" s="168"/>
      <c r="AY48" s="168"/>
      <c r="AZ48" s="168"/>
      <c r="BA48" s="168"/>
      <c r="BB48" s="169"/>
      <c r="BC48" s="169"/>
      <c r="BD48" s="169"/>
      <c r="BE48" s="169"/>
      <c r="BF48" s="170"/>
      <c r="BG48" s="170"/>
      <c r="BH48" s="170"/>
      <c r="BI48" s="170"/>
      <c r="BJ48" s="222"/>
      <c r="BK48" s="222"/>
      <c r="BQ48" s="155"/>
      <c r="BR48" s="155"/>
      <c r="BS48" s="155"/>
      <c r="BT48" s="155"/>
      <c r="BU48" s="172"/>
      <c r="BV48" s="172"/>
      <c r="BW48" s="172"/>
      <c r="BX48" s="172"/>
      <c r="BY48" s="173"/>
      <c r="BZ48" s="173"/>
      <c r="CA48" s="173"/>
    </row>
    <row r="49" spans="2:79" ht="18.75" customHeight="1" x14ac:dyDescent="0.45">
      <c r="B49" s="159"/>
      <c r="C49" s="159"/>
      <c r="D49" s="160"/>
      <c r="E49" s="174" t="s">
        <v>18</v>
      </c>
      <c r="F49" s="174"/>
      <c r="G49" s="174"/>
      <c r="H49" s="174"/>
      <c r="I49" s="174"/>
      <c r="J49" s="57" t="s">
        <v>19</v>
      </c>
      <c r="K49" s="175" t="s">
        <v>20</v>
      </c>
      <c r="L49" s="175"/>
      <c r="M49" s="175"/>
      <c r="N49" s="175"/>
      <c r="O49" s="175"/>
      <c r="P49" s="162"/>
      <c r="Q49" s="162"/>
      <c r="R49" s="162"/>
      <c r="S49" s="162"/>
      <c r="T49" s="163"/>
      <c r="U49" s="163"/>
      <c r="V49" s="163"/>
      <c r="W49" s="163"/>
      <c r="X49" s="163"/>
      <c r="Y49" s="163"/>
      <c r="Z49" s="163"/>
      <c r="AA49" s="163"/>
      <c r="AB49" s="163"/>
      <c r="AC49" s="163"/>
      <c r="AD49" s="163"/>
      <c r="AE49" s="163"/>
      <c r="AF49" s="163"/>
      <c r="AG49" s="163"/>
      <c r="AH49" s="163"/>
      <c r="AI49" s="163"/>
      <c r="AJ49" s="164"/>
      <c r="AK49" s="164"/>
      <c r="AL49" s="164"/>
      <c r="AM49" s="164"/>
      <c r="AN49" s="165"/>
      <c r="AO49" s="165"/>
      <c r="AP49" s="165"/>
      <c r="AQ49" s="166"/>
      <c r="AR49" s="166"/>
      <c r="AS49" s="166"/>
      <c r="AT49" s="166"/>
      <c r="AU49" s="167"/>
      <c r="AV49" s="167"/>
      <c r="AW49" s="167"/>
      <c r="AX49" s="168"/>
      <c r="AY49" s="168"/>
      <c r="AZ49" s="168"/>
      <c r="BA49" s="168"/>
      <c r="BB49" s="169"/>
      <c r="BC49" s="169"/>
      <c r="BD49" s="169"/>
      <c r="BE49" s="169"/>
      <c r="BF49" s="170"/>
      <c r="BG49" s="170"/>
      <c r="BH49" s="170"/>
      <c r="BI49" s="170"/>
      <c r="BJ49" s="222"/>
      <c r="BK49" s="222"/>
      <c r="BQ49" s="155"/>
      <c r="BR49" s="155"/>
      <c r="BS49" s="155"/>
      <c r="BT49" s="155"/>
      <c r="BU49" s="172"/>
      <c r="BV49" s="172"/>
      <c r="BW49" s="172"/>
      <c r="BX49" s="172"/>
      <c r="BY49" s="173"/>
      <c r="BZ49" s="173"/>
      <c r="CA49" s="173"/>
    </row>
    <row r="50" spans="2:79" ht="18.75" customHeight="1" x14ac:dyDescent="0.45">
      <c r="B50" s="224">
        <v>0</v>
      </c>
      <c r="C50" s="224"/>
      <c r="D50" s="61"/>
      <c r="E50" s="181"/>
      <c r="F50" s="181"/>
      <c r="G50" s="62" t="s">
        <v>23</v>
      </c>
      <c r="H50" s="189"/>
      <c r="I50" s="189"/>
      <c r="J50" s="63" t="s">
        <v>19</v>
      </c>
      <c r="K50" s="181"/>
      <c r="L50" s="181"/>
      <c r="M50" s="62" t="s">
        <v>23</v>
      </c>
      <c r="N50" s="189"/>
      <c r="O50" s="189"/>
      <c r="P50" s="183"/>
      <c r="Q50" s="183"/>
      <c r="R50" s="183"/>
      <c r="S50" s="183"/>
      <c r="T50" s="225"/>
      <c r="U50" s="225"/>
      <c r="V50" s="225"/>
      <c r="W50" s="225"/>
      <c r="X50" s="225"/>
      <c r="Y50" s="225"/>
      <c r="Z50" s="225"/>
      <c r="AA50" s="225"/>
      <c r="AB50" s="225">
        <v>0</v>
      </c>
      <c r="AC50" s="225"/>
      <c r="AD50" s="225"/>
      <c r="AE50" s="225"/>
      <c r="AF50" s="190">
        <v>0</v>
      </c>
      <c r="AG50" s="190"/>
      <c r="AH50" s="190"/>
      <c r="AI50" s="190"/>
      <c r="AJ50" s="226">
        <f t="shared" ref="AJ50:AJ69" si="11">P50+T50+IF((AB50-X50)&gt;0,0,(AB50-X50))</f>
        <v>0</v>
      </c>
      <c r="AK50" s="226"/>
      <c r="AL50" s="226"/>
      <c r="AM50" s="226"/>
      <c r="AN50" s="185">
        <f t="shared" ref="AN50:AN69" si="12">(TIME(AU50,BJ50,0)/"1:0:0")</f>
        <v>0</v>
      </c>
      <c r="AO50" s="185"/>
      <c r="AP50" s="185"/>
      <c r="AQ50" s="226">
        <f t="shared" ref="AQ50:AQ69" si="13">IFERROR(AJ50/AN50,0)</f>
        <v>0</v>
      </c>
      <c r="AR50" s="226"/>
      <c r="AS50" s="226"/>
      <c r="AT50" s="226"/>
      <c r="AU50" s="187">
        <f t="shared" ref="AU50:AU69" si="14">IF(K50-E50&gt;=0,K50-E50,24-E50+K50)-IF(N50-H50&lt;0,1,0)</f>
        <v>0</v>
      </c>
      <c r="AV50" s="187"/>
      <c r="AW50" s="187"/>
      <c r="AX50" s="227">
        <f t="shared" ref="AX50:AX69" si="15">AQ50*AU50</f>
        <v>0</v>
      </c>
      <c r="AY50" s="227"/>
      <c r="AZ50" s="227"/>
      <c r="BA50" s="227"/>
      <c r="BB50" s="228">
        <f t="shared" ref="BB50:BB69" si="16">3500*(TIME(AU50,0,0)/"1:0:0")</f>
        <v>0</v>
      </c>
      <c r="BC50" s="228"/>
      <c r="BD50" s="228"/>
      <c r="BE50" s="228"/>
      <c r="BF50" s="196">
        <f t="shared" ref="BF50:BF69" si="17">MIN(AX50,BB50)</f>
        <v>0</v>
      </c>
      <c r="BG50" s="196"/>
      <c r="BH50" s="196"/>
      <c r="BI50" s="196"/>
      <c r="BJ50" s="229">
        <f t="shared" ref="BJ50:BJ69" si="18">IF(N50-H50&lt;0,60+(N50-H50),N50-H50)</f>
        <v>0</v>
      </c>
      <c r="BK50" s="229"/>
      <c r="BQ50" s="223">
        <f t="shared" ref="BQ50:BQ69" si="19">P50+T50</f>
        <v>0</v>
      </c>
      <c r="BR50" s="223"/>
      <c r="BS50" s="223"/>
      <c r="BT50" s="223"/>
      <c r="BU50" s="178">
        <f t="shared" ref="BU50:BU69" si="20">IF(IFERROR(BQ50/AN50,0)&gt;3500,3500,IFERROR(BQ50/AN50,0))</f>
        <v>0</v>
      </c>
      <c r="BV50" s="178"/>
      <c r="BW50" s="178"/>
      <c r="BX50" s="178"/>
      <c r="BY50" s="179">
        <f t="shared" ref="BY50:BY69" si="21">IFERROR(ROUNDUP(BF50/BU50,0),0)</f>
        <v>0</v>
      </c>
      <c r="BZ50" s="179"/>
      <c r="CA50" s="179"/>
    </row>
    <row r="51" spans="2:79" ht="18.75" customHeight="1" x14ac:dyDescent="0.45">
      <c r="B51" s="224">
        <v>0</v>
      </c>
      <c r="C51" s="224"/>
      <c r="D51" s="61"/>
      <c r="E51" s="181"/>
      <c r="F51" s="181"/>
      <c r="G51" s="62" t="s">
        <v>23</v>
      </c>
      <c r="H51" s="189"/>
      <c r="I51" s="189"/>
      <c r="J51" s="63" t="s">
        <v>19</v>
      </c>
      <c r="K51" s="181"/>
      <c r="L51" s="181"/>
      <c r="M51" s="62" t="s">
        <v>23</v>
      </c>
      <c r="N51" s="189"/>
      <c r="O51" s="189"/>
      <c r="P51" s="183"/>
      <c r="Q51" s="183"/>
      <c r="R51" s="183"/>
      <c r="S51" s="183"/>
      <c r="T51" s="225"/>
      <c r="U51" s="225"/>
      <c r="V51" s="225"/>
      <c r="W51" s="225"/>
      <c r="X51" s="225"/>
      <c r="Y51" s="225"/>
      <c r="Z51" s="225"/>
      <c r="AA51" s="225"/>
      <c r="AB51" s="225">
        <v>0</v>
      </c>
      <c r="AC51" s="225"/>
      <c r="AD51" s="225"/>
      <c r="AE51" s="225"/>
      <c r="AF51" s="190">
        <v>0</v>
      </c>
      <c r="AG51" s="190"/>
      <c r="AH51" s="190"/>
      <c r="AI51" s="190"/>
      <c r="AJ51" s="226">
        <f t="shared" si="11"/>
        <v>0</v>
      </c>
      <c r="AK51" s="226"/>
      <c r="AL51" s="226"/>
      <c r="AM51" s="226"/>
      <c r="AN51" s="185">
        <f t="shared" si="12"/>
        <v>0</v>
      </c>
      <c r="AO51" s="185"/>
      <c r="AP51" s="185"/>
      <c r="AQ51" s="226">
        <f t="shared" si="13"/>
        <v>0</v>
      </c>
      <c r="AR51" s="226"/>
      <c r="AS51" s="226"/>
      <c r="AT51" s="226"/>
      <c r="AU51" s="187">
        <f t="shared" si="14"/>
        <v>0</v>
      </c>
      <c r="AV51" s="187"/>
      <c r="AW51" s="187"/>
      <c r="AX51" s="227">
        <f t="shared" si="15"/>
        <v>0</v>
      </c>
      <c r="AY51" s="227"/>
      <c r="AZ51" s="227"/>
      <c r="BA51" s="227"/>
      <c r="BB51" s="228">
        <f t="shared" si="16"/>
        <v>0</v>
      </c>
      <c r="BC51" s="228"/>
      <c r="BD51" s="228"/>
      <c r="BE51" s="228"/>
      <c r="BF51" s="196">
        <f t="shared" si="17"/>
        <v>0</v>
      </c>
      <c r="BG51" s="196"/>
      <c r="BH51" s="196"/>
      <c r="BI51" s="196"/>
      <c r="BJ51" s="229">
        <f t="shared" si="18"/>
        <v>0</v>
      </c>
      <c r="BK51" s="229"/>
      <c r="BQ51" s="223">
        <f t="shared" si="19"/>
        <v>0</v>
      </c>
      <c r="BR51" s="223"/>
      <c r="BS51" s="223"/>
      <c r="BT51" s="223"/>
      <c r="BU51" s="178">
        <f t="shared" si="20"/>
        <v>0</v>
      </c>
      <c r="BV51" s="178"/>
      <c r="BW51" s="178"/>
      <c r="BX51" s="178"/>
      <c r="BY51" s="179">
        <f t="shared" si="21"/>
        <v>0</v>
      </c>
      <c r="BZ51" s="179"/>
      <c r="CA51" s="179"/>
    </row>
    <row r="52" spans="2:79" ht="18.75" customHeight="1" x14ac:dyDescent="0.45">
      <c r="B52" s="224">
        <v>0</v>
      </c>
      <c r="C52" s="224"/>
      <c r="D52" s="61"/>
      <c r="E52" s="181"/>
      <c r="F52" s="181"/>
      <c r="G52" s="62" t="s">
        <v>23</v>
      </c>
      <c r="H52" s="189"/>
      <c r="I52" s="189"/>
      <c r="J52" s="63" t="s">
        <v>19</v>
      </c>
      <c r="K52" s="181"/>
      <c r="L52" s="181"/>
      <c r="M52" s="62" t="s">
        <v>23</v>
      </c>
      <c r="N52" s="189"/>
      <c r="O52" s="189"/>
      <c r="P52" s="183"/>
      <c r="Q52" s="183"/>
      <c r="R52" s="183"/>
      <c r="S52" s="183"/>
      <c r="T52" s="225"/>
      <c r="U52" s="225"/>
      <c r="V52" s="225"/>
      <c r="W52" s="225"/>
      <c r="X52" s="225"/>
      <c r="Y52" s="225"/>
      <c r="Z52" s="225"/>
      <c r="AA52" s="225"/>
      <c r="AB52" s="225">
        <v>0</v>
      </c>
      <c r="AC52" s="225"/>
      <c r="AD52" s="225"/>
      <c r="AE52" s="225"/>
      <c r="AF52" s="190">
        <v>0</v>
      </c>
      <c r="AG52" s="190"/>
      <c r="AH52" s="190"/>
      <c r="AI52" s="190"/>
      <c r="AJ52" s="226">
        <f t="shared" si="11"/>
        <v>0</v>
      </c>
      <c r="AK52" s="226"/>
      <c r="AL52" s="226"/>
      <c r="AM52" s="226"/>
      <c r="AN52" s="185">
        <f t="shared" si="12"/>
        <v>0</v>
      </c>
      <c r="AO52" s="185"/>
      <c r="AP52" s="185"/>
      <c r="AQ52" s="226">
        <f t="shared" si="13"/>
        <v>0</v>
      </c>
      <c r="AR52" s="226"/>
      <c r="AS52" s="226"/>
      <c r="AT52" s="226"/>
      <c r="AU52" s="187">
        <f t="shared" si="14"/>
        <v>0</v>
      </c>
      <c r="AV52" s="187"/>
      <c r="AW52" s="187"/>
      <c r="AX52" s="227">
        <f t="shared" si="15"/>
        <v>0</v>
      </c>
      <c r="AY52" s="227"/>
      <c r="AZ52" s="227"/>
      <c r="BA52" s="227"/>
      <c r="BB52" s="228">
        <f t="shared" si="16"/>
        <v>0</v>
      </c>
      <c r="BC52" s="228"/>
      <c r="BD52" s="228"/>
      <c r="BE52" s="228"/>
      <c r="BF52" s="196">
        <f t="shared" si="17"/>
        <v>0</v>
      </c>
      <c r="BG52" s="196"/>
      <c r="BH52" s="196"/>
      <c r="BI52" s="196"/>
      <c r="BJ52" s="229">
        <f t="shared" si="18"/>
        <v>0</v>
      </c>
      <c r="BK52" s="229"/>
      <c r="BQ52" s="223">
        <f t="shared" si="19"/>
        <v>0</v>
      </c>
      <c r="BR52" s="223"/>
      <c r="BS52" s="223"/>
      <c r="BT52" s="223"/>
      <c r="BU52" s="178">
        <f t="shared" si="20"/>
        <v>0</v>
      </c>
      <c r="BV52" s="178"/>
      <c r="BW52" s="178"/>
      <c r="BX52" s="178"/>
      <c r="BY52" s="179">
        <f t="shared" si="21"/>
        <v>0</v>
      </c>
      <c r="BZ52" s="179"/>
      <c r="CA52" s="179"/>
    </row>
    <row r="53" spans="2:79" ht="18.75" customHeight="1" x14ac:dyDescent="0.45">
      <c r="B53" s="224" t="s">
        <v>53</v>
      </c>
      <c r="C53" s="224"/>
      <c r="D53" s="61"/>
      <c r="E53" s="181"/>
      <c r="F53" s="181"/>
      <c r="G53" s="62" t="s">
        <v>23</v>
      </c>
      <c r="H53" s="189"/>
      <c r="I53" s="189"/>
      <c r="J53" s="63" t="s">
        <v>19</v>
      </c>
      <c r="K53" s="181"/>
      <c r="L53" s="181"/>
      <c r="M53" s="62" t="s">
        <v>23</v>
      </c>
      <c r="N53" s="189"/>
      <c r="O53" s="189"/>
      <c r="P53" s="183"/>
      <c r="Q53" s="183"/>
      <c r="R53" s="183"/>
      <c r="S53" s="183"/>
      <c r="T53" s="225"/>
      <c r="U53" s="225"/>
      <c r="V53" s="225"/>
      <c r="W53" s="225"/>
      <c r="X53" s="225"/>
      <c r="Y53" s="225"/>
      <c r="Z53" s="225"/>
      <c r="AA53" s="225"/>
      <c r="AB53" s="225">
        <v>0</v>
      </c>
      <c r="AC53" s="225"/>
      <c r="AD53" s="225"/>
      <c r="AE53" s="225"/>
      <c r="AF53" s="190">
        <v>0</v>
      </c>
      <c r="AG53" s="190"/>
      <c r="AH53" s="190"/>
      <c r="AI53" s="190"/>
      <c r="AJ53" s="226">
        <f t="shared" si="11"/>
        <v>0</v>
      </c>
      <c r="AK53" s="226"/>
      <c r="AL53" s="226"/>
      <c r="AM53" s="226"/>
      <c r="AN53" s="185">
        <f t="shared" si="12"/>
        <v>0</v>
      </c>
      <c r="AO53" s="185"/>
      <c r="AP53" s="185"/>
      <c r="AQ53" s="226">
        <f t="shared" si="13"/>
        <v>0</v>
      </c>
      <c r="AR53" s="226"/>
      <c r="AS53" s="226"/>
      <c r="AT53" s="226"/>
      <c r="AU53" s="187">
        <f t="shared" si="14"/>
        <v>0</v>
      </c>
      <c r="AV53" s="187"/>
      <c r="AW53" s="187"/>
      <c r="AX53" s="227">
        <f t="shared" si="15"/>
        <v>0</v>
      </c>
      <c r="AY53" s="227"/>
      <c r="AZ53" s="227"/>
      <c r="BA53" s="227"/>
      <c r="BB53" s="228">
        <f t="shared" si="16"/>
        <v>0</v>
      </c>
      <c r="BC53" s="228"/>
      <c r="BD53" s="228"/>
      <c r="BE53" s="228"/>
      <c r="BF53" s="196">
        <f t="shared" si="17"/>
        <v>0</v>
      </c>
      <c r="BG53" s="196"/>
      <c r="BH53" s="196"/>
      <c r="BI53" s="196"/>
      <c r="BJ53" s="229">
        <f t="shared" si="18"/>
        <v>0</v>
      </c>
      <c r="BK53" s="229"/>
      <c r="BQ53" s="223">
        <f t="shared" si="19"/>
        <v>0</v>
      </c>
      <c r="BR53" s="223"/>
      <c r="BS53" s="223"/>
      <c r="BT53" s="223"/>
      <c r="BU53" s="178">
        <f t="shared" si="20"/>
        <v>0</v>
      </c>
      <c r="BV53" s="178"/>
      <c r="BW53" s="178"/>
      <c r="BX53" s="178"/>
      <c r="BY53" s="179">
        <f t="shared" si="21"/>
        <v>0</v>
      </c>
      <c r="BZ53" s="179"/>
      <c r="CA53" s="179"/>
    </row>
    <row r="54" spans="2:79" ht="18.75" customHeight="1" x14ac:dyDescent="0.45">
      <c r="B54" s="180" t="s">
        <v>53</v>
      </c>
      <c r="C54" s="180"/>
      <c r="D54" s="61"/>
      <c r="E54" s="181"/>
      <c r="F54" s="181"/>
      <c r="G54" s="62" t="s">
        <v>23</v>
      </c>
      <c r="H54" s="189"/>
      <c r="I54" s="189"/>
      <c r="J54" s="63" t="s">
        <v>19</v>
      </c>
      <c r="K54" s="181"/>
      <c r="L54" s="181"/>
      <c r="M54" s="62" t="s">
        <v>23</v>
      </c>
      <c r="N54" s="189"/>
      <c r="O54" s="189"/>
      <c r="P54" s="183"/>
      <c r="Q54" s="183"/>
      <c r="R54" s="183"/>
      <c r="S54" s="183"/>
      <c r="T54" s="190"/>
      <c r="U54" s="190"/>
      <c r="V54" s="190"/>
      <c r="W54" s="190"/>
      <c r="X54" s="190"/>
      <c r="Y54" s="190"/>
      <c r="Z54" s="190"/>
      <c r="AA54" s="190"/>
      <c r="AB54" s="190">
        <v>0</v>
      </c>
      <c r="AC54" s="190"/>
      <c r="AD54" s="190"/>
      <c r="AE54" s="190"/>
      <c r="AF54" s="190">
        <v>0</v>
      </c>
      <c r="AG54" s="190"/>
      <c r="AH54" s="190"/>
      <c r="AI54" s="190"/>
      <c r="AJ54" s="226">
        <f t="shared" si="11"/>
        <v>0</v>
      </c>
      <c r="AK54" s="226"/>
      <c r="AL54" s="226"/>
      <c r="AM54" s="226"/>
      <c r="AN54" s="185">
        <f t="shared" si="12"/>
        <v>0</v>
      </c>
      <c r="AO54" s="185"/>
      <c r="AP54" s="185"/>
      <c r="AQ54" s="226">
        <f t="shared" si="13"/>
        <v>0</v>
      </c>
      <c r="AR54" s="226"/>
      <c r="AS54" s="226"/>
      <c r="AT54" s="226"/>
      <c r="AU54" s="187">
        <f t="shared" si="14"/>
        <v>0</v>
      </c>
      <c r="AV54" s="187"/>
      <c r="AW54" s="187"/>
      <c r="AX54" s="227">
        <f t="shared" si="15"/>
        <v>0</v>
      </c>
      <c r="AY54" s="227"/>
      <c r="AZ54" s="227"/>
      <c r="BA54" s="227"/>
      <c r="BB54" s="228">
        <f t="shared" si="16"/>
        <v>0</v>
      </c>
      <c r="BC54" s="228"/>
      <c r="BD54" s="228"/>
      <c r="BE54" s="228"/>
      <c r="BF54" s="196">
        <f t="shared" si="17"/>
        <v>0</v>
      </c>
      <c r="BG54" s="196"/>
      <c r="BH54" s="196"/>
      <c r="BI54" s="196"/>
      <c r="BJ54" s="229">
        <f t="shared" si="18"/>
        <v>0</v>
      </c>
      <c r="BK54" s="229"/>
      <c r="BQ54" s="177">
        <f t="shared" si="19"/>
        <v>0</v>
      </c>
      <c r="BR54" s="177"/>
      <c r="BS54" s="177"/>
      <c r="BT54" s="177"/>
      <c r="BU54" s="178">
        <f t="shared" si="20"/>
        <v>0</v>
      </c>
      <c r="BV54" s="178"/>
      <c r="BW54" s="178"/>
      <c r="BX54" s="178"/>
      <c r="BY54" s="179">
        <f t="shared" si="21"/>
        <v>0</v>
      </c>
      <c r="BZ54" s="179"/>
      <c r="CA54" s="179"/>
    </row>
    <row r="55" spans="2:79" ht="18.75" customHeight="1" x14ac:dyDescent="0.45">
      <c r="B55" s="180" t="s">
        <v>53</v>
      </c>
      <c r="C55" s="180"/>
      <c r="D55" s="64"/>
      <c r="E55" s="181"/>
      <c r="F55" s="181"/>
      <c r="G55" s="65" t="s">
        <v>23</v>
      </c>
      <c r="H55" s="189"/>
      <c r="I55" s="189"/>
      <c r="J55" s="66" t="s">
        <v>19</v>
      </c>
      <c r="K55" s="181"/>
      <c r="L55" s="181"/>
      <c r="M55" s="65" t="s">
        <v>23</v>
      </c>
      <c r="N55" s="189"/>
      <c r="O55" s="189"/>
      <c r="P55" s="183"/>
      <c r="Q55" s="183"/>
      <c r="R55" s="183"/>
      <c r="S55" s="183"/>
      <c r="T55" s="190"/>
      <c r="U55" s="190"/>
      <c r="V55" s="190"/>
      <c r="W55" s="190"/>
      <c r="X55" s="190"/>
      <c r="Y55" s="190"/>
      <c r="Z55" s="190"/>
      <c r="AA55" s="190"/>
      <c r="AB55" s="190">
        <v>0</v>
      </c>
      <c r="AC55" s="190"/>
      <c r="AD55" s="190"/>
      <c r="AE55" s="190"/>
      <c r="AF55" s="190">
        <v>0</v>
      </c>
      <c r="AG55" s="190"/>
      <c r="AH55" s="190"/>
      <c r="AI55" s="190"/>
      <c r="AJ55" s="236">
        <f t="shared" si="11"/>
        <v>0</v>
      </c>
      <c r="AK55" s="236"/>
      <c r="AL55" s="236"/>
      <c r="AM55" s="236"/>
      <c r="AN55" s="185">
        <f t="shared" si="12"/>
        <v>0</v>
      </c>
      <c r="AO55" s="185"/>
      <c r="AP55" s="185"/>
      <c r="AQ55" s="236">
        <f t="shared" si="13"/>
        <v>0</v>
      </c>
      <c r="AR55" s="236"/>
      <c r="AS55" s="236"/>
      <c r="AT55" s="236"/>
      <c r="AU55" s="187">
        <f t="shared" si="14"/>
        <v>0</v>
      </c>
      <c r="AV55" s="187"/>
      <c r="AW55" s="187"/>
      <c r="AX55" s="188">
        <f t="shared" si="15"/>
        <v>0</v>
      </c>
      <c r="AY55" s="188"/>
      <c r="AZ55" s="188"/>
      <c r="BA55" s="188"/>
      <c r="BB55" s="237">
        <f t="shared" si="16"/>
        <v>0</v>
      </c>
      <c r="BC55" s="237"/>
      <c r="BD55" s="237"/>
      <c r="BE55" s="237"/>
      <c r="BF55" s="156">
        <f t="shared" si="17"/>
        <v>0</v>
      </c>
      <c r="BG55" s="156"/>
      <c r="BH55" s="156"/>
      <c r="BI55" s="156"/>
      <c r="BJ55" s="229">
        <f t="shared" si="18"/>
        <v>0</v>
      </c>
      <c r="BK55" s="229"/>
      <c r="BQ55" s="177">
        <f t="shared" si="19"/>
        <v>0</v>
      </c>
      <c r="BR55" s="177"/>
      <c r="BS55" s="177"/>
      <c r="BT55" s="177"/>
      <c r="BU55" s="178">
        <f t="shared" si="20"/>
        <v>0</v>
      </c>
      <c r="BV55" s="178"/>
      <c r="BW55" s="178"/>
      <c r="BX55" s="178"/>
      <c r="BY55" s="179">
        <f t="shared" si="21"/>
        <v>0</v>
      </c>
      <c r="BZ55" s="179"/>
      <c r="CA55" s="179"/>
    </row>
    <row r="56" spans="2:79" ht="18.75" customHeight="1" x14ac:dyDescent="0.45">
      <c r="B56" s="224">
        <v>0</v>
      </c>
      <c r="C56" s="224"/>
      <c r="D56" s="61"/>
      <c r="E56" s="181"/>
      <c r="F56" s="181"/>
      <c r="G56" s="62" t="s">
        <v>23</v>
      </c>
      <c r="H56" s="189"/>
      <c r="I56" s="189"/>
      <c r="J56" s="63" t="s">
        <v>19</v>
      </c>
      <c r="K56" s="181"/>
      <c r="L56" s="181"/>
      <c r="M56" s="62" t="s">
        <v>23</v>
      </c>
      <c r="N56" s="189"/>
      <c r="O56" s="189"/>
      <c r="P56" s="183"/>
      <c r="Q56" s="183"/>
      <c r="R56" s="183"/>
      <c r="S56" s="183"/>
      <c r="T56" s="225"/>
      <c r="U56" s="225"/>
      <c r="V56" s="225"/>
      <c r="W56" s="225"/>
      <c r="X56" s="225"/>
      <c r="Y56" s="225"/>
      <c r="Z56" s="225"/>
      <c r="AA56" s="225"/>
      <c r="AB56" s="225">
        <v>0</v>
      </c>
      <c r="AC56" s="225"/>
      <c r="AD56" s="225"/>
      <c r="AE56" s="225"/>
      <c r="AF56" s="190">
        <v>0</v>
      </c>
      <c r="AG56" s="190"/>
      <c r="AH56" s="190"/>
      <c r="AI56" s="190"/>
      <c r="AJ56" s="230">
        <f t="shared" si="11"/>
        <v>0</v>
      </c>
      <c r="AK56" s="230"/>
      <c r="AL56" s="230"/>
      <c r="AM56" s="230"/>
      <c r="AN56" s="231">
        <f t="shared" si="12"/>
        <v>0</v>
      </c>
      <c r="AO56" s="231"/>
      <c r="AP56" s="231"/>
      <c r="AQ56" s="230">
        <f t="shared" si="13"/>
        <v>0</v>
      </c>
      <c r="AR56" s="230"/>
      <c r="AS56" s="230"/>
      <c r="AT56" s="230"/>
      <c r="AU56" s="232">
        <f t="shared" si="14"/>
        <v>0</v>
      </c>
      <c r="AV56" s="232"/>
      <c r="AW56" s="232"/>
      <c r="AX56" s="233">
        <f t="shared" si="15"/>
        <v>0</v>
      </c>
      <c r="AY56" s="233"/>
      <c r="AZ56" s="233"/>
      <c r="BA56" s="233"/>
      <c r="BB56" s="234">
        <f t="shared" si="16"/>
        <v>0</v>
      </c>
      <c r="BC56" s="234"/>
      <c r="BD56" s="234"/>
      <c r="BE56" s="234"/>
      <c r="BF56" s="235">
        <f t="shared" si="17"/>
        <v>0</v>
      </c>
      <c r="BG56" s="235"/>
      <c r="BH56" s="235"/>
      <c r="BI56" s="235"/>
      <c r="BJ56" s="229">
        <f t="shared" si="18"/>
        <v>0</v>
      </c>
      <c r="BK56" s="229"/>
      <c r="BQ56" s="238">
        <f t="shared" si="19"/>
        <v>0</v>
      </c>
      <c r="BR56" s="238"/>
      <c r="BS56" s="238"/>
      <c r="BT56" s="238"/>
      <c r="BU56" s="239">
        <f t="shared" si="20"/>
        <v>0</v>
      </c>
      <c r="BV56" s="239"/>
      <c r="BW56" s="239"/>
      <c r="BX56" s="239"/>
      <c r="BY56" s="240">
        <f t="shared" si="21"/>
        <v>0</v>
      </c>
      <c r="BZ56" s="240"/>
      <c r="CA56" s="240"/>
    </row>
    <row r="57" spans="2:79" ht="18.75" customHeight="1" x14ac:dyDescent="0.45">
      <c r="B57" s="224">
        <v>0</v>
      </c>
      <c r="C57" s="224"/>
      <c r="D57" s="61"/>
      <c r="E57" s="181"/>
      <c r="F57" s="181"/>
      <c r="G57" s="62" t="s">
        <v>23</v>
      </c>
      <c r="H57" s="189"/>
      <c r="I57" s="189"/>
      <c r="J57" s="63" t="s">
        <v>19</v>
      </c>
      <c r="K57" s="181"/>
      <c r="L57" s="181"/>
      <c r="M57" s="62" t="s">
        <v>23</v>
      </c>
      <c r="N57" s="189"/>
      <c r="O57" s="189"/>
      <c r="P57" s="183"/>
      <c r="Q57" s="183"/>
      <c r="R57" s="183"/>
      <c r="S57" s="183"/>
      <c r="T57" s="225"/>
      <c r="U57" s="225"/>
      <c r="V57" s="225"/>
      <c r="W57" s="225"/>
      <c r="X57" s="225"/>
      <c r="Y57" s="225"/>
      <c r="Z57" s="225"/>
      <c r="AA57" s="225"/>
      <c r="AB57" s="225">
        <v>0</v>
      </c>
      <c r="AC57" s="225"/>
      <c r="AD57" s="225"/>
      <c r="AE57" s="225"/>
      <c r="AF57" s="190">
        <v>0</v>
      </c>
      <c r="AG57" s="190"/>
      <c r="AH57" s="190"/>
      <c r="AI57" s="190"/>
      <c r="AJ57" s="226">
        <f t="shared" si="11"/>
        <v>0</v>
      </c>
      <c r="AK57" s="226"/>
      <c r="AL57" s="226"/>
      <c r="AM57" s="226"/>
      <c r="AN57" s="185">
        <f t="shared" si="12"/>
        <v>0</v>
      </c>
      <c r="AO57" s="185"/>
      <c r="AP57" s="185"/>
      <c r="AQ57" s="226">
        <f t="shared" si="13"/>
        <v>0</v>
      </c>
      <c r="AR57" s="226"/>
      <c r="AS57" s="226"/>
      <c r="AT57" s="226"/>
      <c r="AU57" s="187">
        <f t="shared" si="14"/>
        <v>0</v>
      </c>
      <c r="AV57" s="187"/>
      <c r="AW57" s="187"/>
      <c r="AX57" s="227">
        <f t="shared" si="15"/>
        <v>0</v>
      </c>
      <c r="AY57" s="227"/>
      <c r="AZ57" s="227"/>
      <c r="BA57" s="227"/>
      <c r="BB57" s="228">
        <f t="shared" si="16"/>
        <v>0</v>
      </c>
      <c r="BC57" s="228"/>
      <c r="BD57" s="228"/>
      <c r="BE57" s="228"/>
      <c r="BF57" s="196">
        <f t="shared" si="17"/>
        <v>0</v>
      </c>
      <c r="BG57" s="196"/>
      <c r="BH57" s="196"/>
      <c r="BI57" s="196"/>
      <c r="BJ57" s="229">
        <f t="shared" si="18"/>
        <v>0</v>
      </c>
      <c r="BK57" s="229"/>
      <c r="BQ57" s="223">
        <f t="shared" si="19"/>
        <v>0</v>
      </c>
      <c r="BR57" s="223"/>
      <c r="BS57" s="223"/>
      <c r="BT57" s="223"/>
      <c r="BU57" s="178">
        <f t="shared" si="20"/>
        <v>0</v>
      </c>
      <c r="BV57" s="178"/>
      <c r="BW57" s="178"/>
      <c r="BX57" s="178"/>
      <c r="BY57" s="179">
        <f t="shared" si="21"/>
        <v>0</v>
      </c>
      <c r="BZ57" s="179"/>
      <c r="CA57" s="179"/>
    </row>
    <row r="58" spans="2:79" ht="18.75" customHeight="1" x14ac:dyDescent="0.45">
      <c r="B58" s="224">
        <v>0</v>
      </c>
      <c r="C58" s="224"/>
      <c r="D58" s="61"/>
      <c r="E58" s="181"/>
      <c r="F58" s="181"/>
      <c r="G58" s="62" t="s">
        <v>23</v>
      </c>
      <c r="H58" s="189"/>
      <c r="I58" s="189"/>
      <c r="J58" s="63" t="s">
        <v>19</v>
      </c>
      <c r="K58" s="181"/>
      <c r="L58" s="181"/>
      <c r="M58" s="62" t="s">
        <v>23</v>
      </c>
      <c r="N58" s="189"/>
      <c r="O58" s="189"/>
      <c r="P58" s="183"/>
      <c r="Q58" s="183"/>
      <c r="R58" s="183"/>
      <c r="S58" s="183"/>
      <c r="T58" s="225"/>
      <c r="U58" s="225"/>
      <c r="V58" s="225"/>
      <c r="W58" s="225"/>
      <c r="X58" s="225"/>
      <c r="Y58" s="225"/>
      <c r="Z58" s="225"/>
      <c r="AA58" s="225"/>
      <c r="AB58" s="225">
        <v>0</v>
      </c>
      <c r="AC58" s="225"/>
      <c r="AD58" s="225"/>
      <c r="AE58" s="225"/>
      <c r="AF58" s="190">
        <v>0</v>
      </c>
      <c r="AG58" s="190"/>
      <c r="AH58" s="190"/>
      <c r="AI58" s="190"/>
      <c r="AJ58" s="226">
        <f t="shared" si="11"/>
        <v>0</v>
      </c>
      <c r="AK58" s="226"/>
      <c r="AL58" s="226"/>
      <c r="AM58" s="226"/>
      <c r="AN58" s="185">
        <f t="shared" si="12"/>
        <v>0</v>
      </c>
      <c r="AO58" s="185"/>
      <c r="AP58" s="185"/>
      <c r="AQ58" s="226">
        <f t="shared" si="13"/>
        <v>0</v>
      </c>
      <c r="AR58" s="226"/>
      <c r="AS58" s="226"/>
      <c r="AT58" s="226"/>
      <c r="AU58" s="187">
        <f t="shared" si="14"/>
        <v>0</v>
      </c>
      <c r="AV58" s="187"/>
      <c r="AW58" s="187"/>
      <c r="AX58" s="227">
        <f t="shared" si="15"/>
        <v>0</v>
      </c>
      <c r="AY58" s="227"/>
      <c r="AZ58" s="227"/>
      <c r="BA58" s="227"/>
      <c r="BB58" s="228">
        <f t="shared" si="16"/>
        <v>0</v>
      </c>
      <c r="BC58" s="228"/>
      <c r="BD58" s="228"/>
      <c r="BE58" s="228"/>
      <c r="BF58" s="196">
        <f t="shared" si="17"/>
        <v>0</v>
      </c>
      <c r="BG58" s="196"/>
      <c r="BH58" s="196"/>
      <c r="BI58" s="196"/>
      <c r="BJ58" s="229">
        <f t="shared" si="18"/>
        <v>0</v>
      </c>
      <c r="BK58" s="229"/>
      <c r="BQ58" s="223">
        <f t="shared" si="19"/>
        <v>0</v>
      </c>
      <c r="BR58" s="223"/>
      <c r="BS58" s="223"/>
      <c r="BT58" s="223"/>
      <c r="BU58" s="178">
        <f t="shared" si="20"/>
        <v>0</v>
      </c>
      <c r="BV58" s="178"/>
      <c r="BW58" s="178"/>
      <c r="BX58" s="178"/>
      <c r="BY58" s="179">
        <f t="shared" si="21"/>
        <v>0</v>
      </c>
      <c r="BZ58" s="179"/>
      <c r="CA58" s="179"/>
    </row>
    <row r="59" spans="2:79" ht="18.75" customHeight="1" x14ac:dyDescent="0.45">
      <c r="B59" s="224">
        <v>0</v>
      </c>
      <c r="C59" s="224"/>
      <c r="D59" s="61"/>
      <c r="E59" s="181"/>
      <c r="F59" s="181"/>
      <c r="G59" s="62" t="s">
        <v>23</v>
      </c>
      <c r="H59" s="189"/>
      <c r="I59" s="189"/>
      <c r="J59" s="63" t="s">
        <v>19</v>
      </c>
      <c r="K59" s="181"/>
      <c r="L59" s="181"/>
      <c r="M59" s="62" t="s">
        <v>23</v>
      </c>
      <c r="N59" s="189"/>
      <c r="O59" s="189"/>
      <c r="P59" s="183"/>
      <c r="Q59" s="183"/>
      <c r="R59" s="183"/>
      <c r="S59" s="183"/>
      <c r="T59" s="225"/>
      <c r="U59" s="225"/>
      <c r="V59" s="225"/>
      <c r="W59" s="225"/>
      <c r="X59" s="225"/>
      <c r="Y59" s="225"/>
      <c r="Z59" s="225"/>
      <c r="AA59" s="225"/>
      <c r="AB59" s="225">
        <v>0</v>
      </c>
      <c r="AC59" s="225"/>
      <c r="AD59" s="225"/>
      <c r="AE59" s="225"/>
      <c r="AF59" s="190">
        <v>0</v>
      </c>
      <c r="AG59" s="190"/>
      <c r="AH59" s="190"/>
      <c r="AI59" s="190"/>
      <c r="AJ59" s="226">
        <f t="shared" si="11"/>
        <v>0</v>
      </c>
      <c r="AK59" s="226"/>
      <c r="AL59" s="226"/>
      <c r="AM59" s="226"/>
      <c r="AN59" s="185">
        <f t="shared" si="12"/>
        <v>0</v>
      </c>
      <c r="AO59" s="185"/>
      <c r="AP59" s="185"/>
      <c r="AQ59" s="226">
        <f t="shared" si="13"/>
        <v>0</v>
      </c>
      <c r="AR59" s="226"/>
      <c r="AS59" s="226"/>
      <c r="AT59" s="226"/>
      <c r="AU59" s="187">
        <f t="shared" si="14"/>
        <v>0</v>
      </c>
      <c r="AV59" s="187"/>
      <c r="AW59" s="187"/>
      <c r="AX59" s="227">
        <f t="shared" si="15"/>
        <v>0</v>
      </c>
      <c r="AY59" s="227"/>
      <c r="AZ59" s="227"/>
      <c r="BA59" s="227"/>
      <c r="BB59" s="228">
        <f t="shared" si="16"/>
        <v>0</v>
      </c>
      <c r="BC59" s="228"/>
      <c r="BD59" s="228"/>
      <c r="BE59" s="228"/>
      <c r="BF59" s="196">
        <f t="shared" si="17"/>
        <v>0</v>
      </c>
      <c r="BG59" s="196"/>
      <c r="BH59" s="196"/>
      <c r="BI59" s="196"/>
      <c r="BJ59" s="229">
        <f t="shared" si="18"/>
        <v>0</v>
      </c>
      <c r="BK59" s="229"/>
      <c r="BQ59" s="223">
        <f t="shared" si="19"/>
        <v>0</v>
      </c>
      <c r="BR59" s="223"/>
      <c r="BS59" s="223"/>
      <c r="BT59" s="223"/>
      <c r="BU59" s="178">
        <f t="shared" si="20"/>
        <v>0</v>
      </c>
      <c r="BV59" s="178"/>
      <c r="BW59" s="178"/>
      <c r="BX59" s="178"/>
      <c r="BY59" s="179">
        <f t="shared" si="21"/>
        <v>0</v>
      </c>
      <c r="BZ59" s="179"/>
      <c r="CA59" s="179"/>
    </row>
    <row r="60" spans="2:79" ht="18.75" customHeight="1" x14ac:dyDescent="0.45">
      <c r="B60" s="224" t="s">
        <v>53</v>
      </c>
      <c r="C60" s="224"/>
      <c r="D60" s="61"/>
      <c r="E60" s="181"/>
      <c r="F60" s="181"/>
      <c r="G60" s="62" t="s">
        <v>23</v>
      </c>
      <c r="H60" s="189"/>
      <c r="I60" s="189"/>
      <c r="J60" s="63" t="s">
        <v>19</v>
      </c>
      <c r="K60" s="181"/>
      <c r="L60" s="181"/>
      <c r="M60" s="62" t="s">
        <v>23</v>
      </c>
      <c r="N60" s="189"/>
      <c r="O60" s="189"/>
      <c r="P60" s="183"/>
      <c r="Q60" s="183"/>
      <c r="R60" s="183"/>
      <c r="S60" s="183"/>
      <c r="T60" s="225"/>
      <c r="U60" s="225"/>
      <c r="V60" s="225"/>
      <c r="W60" s="225"/>
      <c r="X60" s="225"/>
      <c r="Y60" s="225"/>
      <c r="Z60" s="225"/>
      <c r="AA60" s="225"/>
      <c r="AB60" s="225">
        <v>0</v>
      </c>
      <c r="AC60" s="225"/>
      <c r="AD60" s="225"/>
      <c r="AE60" s="225"/>
      <c r="AF60" s="190">
        <v>0</v>
      </c>
      <c r="AG60" s="190"/>
      <c r="AH60" s="190"/>
      <c r="AI60" s="190"/>
      <c r="AJ60" s="226">
        <f t="shared" si="11"/>
        <v>0</v>
      </c>
      <c r="AK60" s="226"/>
      <c r="AL60" s="226"/>
      <c r="AM60" s="226"/>
      <c r="AN60" s="185">
        <f t="shared" si="12"/>
        <v>0</v>
      </c>
      <c r="AO60" s="185"/>
      <c r="AP60" s="185"/>
      <c r="AQ60" s="226">
        <f t="shared" si="13"/>
        <v>0</v>
      </c>
      <c r="AR60" s="226"/>
      <c r="AS60" s="226"/>
      <c r="AT60" s="226"/>
      <c r="AU60" s="187">
        <f t="shared" si="14"/>
        <v>0</v>
      </c>
      <c r="AV60" s="187"/>
      <c r="AW60" s="187"/>
      <c r="AX60" s="227">
        <f t="shared" si="15"/>
        <v>0</v>
      </c>
      <c r="AY60" s="227"/>
      <c r="AZ60" s="227"/>
      <c r="BA60" s="227"/>
      <c r="BB60" s="228">
        <f t="shared" si="16"/>
        <v>0</v>
      </c>
      <c r="BC60" s="228"/>
      <c r="BD60" s="228"/>
      <c r="BE60" s="228"/>
      <c r="BF60" s="196">
        <f t="shared" si="17"/>
        <v>0</v>
      </c>
      <c r="BG60" s="196"/>
      <c r="BH60" s="196"/>
      <c r="BI60" s="196"/>
      <c r="BJ60" s="229">
        <f t="shared" si="18"/>
        <v>0</v>
      </c>
      <c r="BK60" s="229"/>
      <c r="BQ60" s="223">
        <f t="shared" si="19"/>
        <v>0</v>
      </c>
      <c r="BR60" s="223"/>
      <c r="BS60" s="223"/>
      <c r="BT60" s="223"/>
      <c r="BU60" s="178">
        <f t="shared" si="20"/>
        <v>0</v>
      </c>
      <c r="BV60" s="178"/>
      <c r="BW60" s="178"/>
      <c r="BX60" s="178"/>
      <c r="BY60" s="179">
        <f t="shared" si="21"/>
        <v>0</v>
      </c>
      <c r="BZ60" s="179"/>
      <c r="CA60" s="179"/>
    </row>
    <row r="61" spans="2:79" ht="18.75" customHeight="1" x14ac:dyDescent="0.45">
      <c r="B61" s="180" t="s">
        <v>53</v>
      </c>
      <c r="C61" s="180"/>
      <c r="D61" s="61"/>
      <c r="E61" s="181"/>
      <c r="F61" s="181"/>
      <c r="G61" s="62" t="s">
        <v>23</v>
      </c>
      <c r="H61" s="189"/>
      <c r="I61" s="189"/>
      <c r="J61" s="63" t="s">
        <v>19</v>
      </c>
      <c r="K61" s="181"/>
      <c r="L61" s="181"/>
      <c r="M61" s="62" t="s">
        <v>23</v>
      </c>
      <c r="N61" s="189"/>
      <c r="O61" s="189"/>
      <c r="P61" s="183"/>
      <c r="Q61" s="183"/>
      <c r="R61" s="183"/>
      <c r="S61" s="183"/>
      <c r="T61" s="190"/>
      <c r="U61" s="190"/>
      <c r="V61" s="190"/>
      <c r="W61" s="190"/>
      <c r="X61" s="190"/>
      <c r="Y61" s="190"/>
      <c r="Z61" s="190"/>
      <c r="AA61" s="190"/>
      <c r="AB61" s="190">
        <v>0</v>
      </c>
      <c r="AC61" s="190"/>
      <c r="AD61" s="190"/>
      <c r="AE61" s="190"/>
      <c r="AF61" s="190">
        <v>0</v>
      </c>
      <c r="AG61" s="190"/>
      <c r="AH61" s="190"/>
      <c r="AI61" s="190"/>
      <c r="AJ61" s="226">
        <f t="shared" si="11"/>
        <v>0</v>
      </c>
      <c r="AK61" s="226"/>
      <c r="AL61" s="226"/>
      <c r="AM61" s="226"/>
      <c r="AN61" s="185">
        <f t="shared" si="12"/>
        <v>0</v>
      </c>
      <c r="AO61" s="185"/>
      <c r="AP61" s="185"/>
      <c r="AQ61" s="226">
        <f t="shared" si="13"/>
        <v>0</v>
      </c>
      <c r="AR61" s="226"/>
      <c r="AS61" s="226"/>
      <c r="AT61" s="226"/>
      <c r="AU61" s="187">
        <f t="shared" si="14"/>
        <v>0</v>
      </c>
      <c r="AV61" s="187"/>
      <c r="AW61" s="187"/>
      <c r="AX61" s="227">
        <f t="shared" si="15"/>
        <v>0</v>
      </c>
      <c r="AY61" s="227"/>
      <c r="AZ61" s="227"/>
      <c r="BA61" s="227"/>
      <c r="BB61" s="228">
        <f t="shared" si="16"/>
        <v>0</v>
      </c>
      <c r="BC61" s="228"/>
      <c r="BD61" s="228"/>
      <c r="BE61" s="228"/>
      <c r="BF61" s="196">
        <f t="shared" si="17"/>
        <v>0</v>
      </c>
      <c r="BG61" s="196"/>
      <c r="BH61" s="196"/>
      <c r="BI61" s="196"/>
      <c r="BJ61" s="229">
        <f t="shared" si="18"/>
        <v>0</v>
      </c>
      <c r="BK61" s="229"/>
      <c r="BQ61" s="177">
        <f t="shared" si="19"/>
        <v>0</v>
      </c>
      <c r="BR61" s="177"/>
      <c r="BS61" s="177"/>
      <c r="BT61" s="177"/>
      <c r="BU61" s="178">
        <f t="shared" si="20"/>
        <v>0</v>
      </c>
      <c r="BV61" s="178"/>
      <c r="BW61" s="178"/>
      <c r="BX61" s="178"/>
      <c r="BY61" s="179">
        <f t="shared" si="21"/>
        <v>0</v>
      </c>
      <c r="BZ61" s="179"/>
      <c r="CA61" s="179"/>
    </row>
    <row r="62" spans="2:79" ht="18.75" customHeight="1" x14ac:dyDescent="0.45">
      <c r="B62" s="180" t="s">
        <v>53</v>
      </c>
      <c r="C62" s="180"/>
      <c r="D62" s="64"/>
      <c r="E62" s="181"/>
      <c r="F62" s="181"/>
      <c r="G62" s="65" t="s">
        <v>23</v>
      </c>
      <c r="H62" s="189"/>
      <c r="I62" s="189"/>
      <c r="J62" s="66" t="s">
        <v>19</v>
      </c>
      <c r="K62" s="181"/>
      <c r="L62" s="181"/>
      <c r="M62" s="65" t="s">
        <v>23</v>
      </c>
      <c r="N62" s="189"/>
      <c r="O62" s="189"/>
      <c r="P62" s="183"/>
      <c r="Q62" s="183"/>
      <c r="R62" s="183"/>
      <c r="S62" s="183"/>
      <c r="T62" s="190"/>
      <c r="U62" s="190"/>
      <c r="V62" s="190"/>
      <c r="W62" s="190"/>
      <c r="X62" s="190"/>
      <c r="Y62" s="190"/>
      <c r="Z62" s="190"/>
      <c r="AA62" s="190"/>
      <c r="AB62" s="190">
        <v>0</v>
      </c>
      <c r="AC62" s="190"/>
      <c r="AD62" s="190"/>
      <c r="AE62" s="190"/>
      <c r="AF62" s="190">
        <v>0</v>
      </c>
      <c r="AG62" s="190"/>
      <c r="AH62" s="190"/>
      <c r="AI62" s="190"/>
      <c r="AJ62" s="236">
        <f t="shared" si="11"/>
        <v>0</v>
      </c>
      <c r="AK62" s="236"/>
      <c r="AL62" s="236"/>
      <c r="AM62" s="236"/>
      <c r="AN62" s="185">
        <f t="shared" si="12"/>
        <v>0</v>
      </c>
      <c r="AO62" s="185"/>
      <c r="AP62" s="185"/>
      <c r="AQ62" s="236">
        <f t="shared" si="13"/>
        <v>0</v>
      </c>
      <c r="AR62" s="236"/>
      <c r="AS62" s="236"/>
      <c r="AT62" s="236"/>
      <c r="AU62" s="187">
        <f t="shared" si="14"/>
        <v>0</v>
      </c>
      <c r="AV62" s="187"/>
      <c r="AW62" s="187"/>
      <c r="AX62" s="188">
        <f t="shared" si="15"/>
        <v>0</v>
      </c>
      <c r="AY62" s="188"/>
      <c r="AZ62" s="188"/>
      <c r="BA62" s="188"/>
      <c r="BB62" s="237">
        <f t="shared" si="16"/>
        <v>0</v>
      </c>
      <c r="BC62" s="237"/>
      <c r="BD62" s="237"/>
      <c r="BE62" s="237"/>
      <c r="BF62" s="156">
        <f t="shared" si="17"/>
        <v>0</v>
      </c>
      <c r="BG62" s="156"/>
      <c r="BH62" s="156"/>
      <c r="BI62" s="156"/>
      <c r="BJ62" s="229">
        <f t="shared" si="18"/>
        <v>0</v>
      </c>
      <c r="BK62" s="229"/>
      <c r="BQ62" s="177">
        <f t="shared" si="19"/>
        <v>0</v>
      </c>
      <c r="BR62" s="177"/>
      <c r="BS62" s="177"/>
      <c r="BT62" s="177"/>
      <c r="BU62" s="178">
        <f t="shared" si="20"/>
        <v>0</v>
      </c>
      <c r="BV62" s="178"/>
      <c r="BW62" s="178"/>
      <c r="BX62" s="178"/>
      <c r="BY62" s="179">
        <f t="shared" si="21"/>
        <v>0</v>
      </c>
      <c r="BZ62" s="179"/>
      <c r="CA62" s="179"/>
    </row>
    <row r="63" spans="2:79" ht="18.75" customHeight="1" x14ac:dyDescent="0.45">
      <c r="B63" s="224">
        <v>0</v>
      </c>
      <c r="C63" s="224"/>
      <c r="D63" s="61"/>
      <c r="E63" s="181"/>
      <c r="F63" s="181"/>
      <c r="G63" s="62" t="s">
        <v>23</v>
      </c>
      <c r="H63" s="189"/>
      <c r="I63" s="189"/>
      <c r="J63" s="63" t="s">
        <v>19</v>
      </c>
      <c r="K63" s="181"/>
      <c r="L63" s="181"/>
      <c r="M63" s="62" t="s">
        <v>23</v>
      </c>
      <c r="N63" s="189"/>
      <c r="O63" s="189"/>
      <c r="P63" s="183"/>
      <c r="Q63" s="183"/>
      <c r="R63" s="183"/>
      <c r="S63" s="183"/>
      <c r="T63" s="225"/>
      <c r="U63" s="225"/>
      <c r="V63" s="225"/>
      <c r="W63" s="225"/>
      <c r="X63" s="225"/>
      <c r="Y63" s="225"/>
      <c r="Z63" s="225"/>
      <c r="AA63" s="225"/>
      <c r="AB63" s="225">
        <v>0</v>
      </c>
      <c r="AC63" s="225"/>
      <c r="AD63" s="225"/>
      <c r="AE63" s="225"/>
      <c r="AF63" s="190">
        <v>0</v>
      </c>
      <c r="AG63" s="190"/>
      <c r="AH63" s="190"/>
      <c r="AI63" s="190"/>
      <c r="AJ63" s="230">
        <f t="shared" si="11"/>
        <v>0</v>
      </c>
      <c r="AK63" s="230"/>
      <c r="AL63" s="230"/>
      <c r="AM63" s="230"/>
      <c r="AN63" s="231">
        <f t="shared" si="12"/>
        <v>0</v>
      </c>
      <c r="AO63" s="231"/>
      <c r="AP63" s="231"/>
      <c r="AQ63" s="230">
        <f t="shared" si="13"/>
        <v>0</v>
      </c>
      <c r="AR63" s="230"/>
      <c r="AS63" s="230"/>
      <c r="AT63" s="230"/>
      <c r="AU63" s="232">
        <f t="shared" si="14"/>
        <v>0</v>
      </c>
      <c r="AV63" s="232"/>
      <c r="AW63" s="232"/>
      <c r="AX63" s="233">
        <f t="shared" si="15"/>
        <v>0</v>
      </c>
      <c r="AY63" s="233"/>
      <c r="AZ63" s="233"/>
      <c r="BA63" s="233"/>
      <c r="BB63" s="234">
        <f t="shared" si="16"/>
        <v>0</v>
      </c>
      <c r="BC63" s="234"/>
      <c r="BD63" s="234"/>
      <c r="BE63" s="234"/>
      <c r="BF63" s="235">
        <f t="shared" si="17"/>
        <v>0</v>
      </c>
      <c r="BG63" s="235"/>
      <c r="BH63" s="235"/>
      <c r="BI63" s="235"/>
      <c r="BJ63" s="229">
        <f t="shared" si="18"/>
        <v>0</v>
      </c>
      <c r="BK63" s="229"/>
      <c r="BQ63" s="238">
        <f t="shared" si="19"/>
        <v>0</v>
      </c>
      <c r="BR63" s="238"/>
      <c r="BS63" s="238"/>
      <c r="BT63" s="238"/>
      <c r="BU63" s="239">
        <f t="shared" si="20"/>
        <v>0</v>
      </c>
      <c r="BV63" s="239"/>
      <c r="BW63" s="239"/>
      <c r="BX63" s="239"/>
      <c r="BY63" s="240">
        <f t="shared" si="21"/>
        <v>0</v>
      </c>
      <c r="BZ63" s="240"/>
      <c r="CA63" s="240"/>
    </row>
    <row r="64" spans="2:79" ht="18.75" customHeight="1" x14ac:dyDescent="0.45">
      <c r="B64" s="224">
        <v>0</v>
      </c>
      <c r="C64" s="224"/>
      <c r="D64" s="61"/>
      <c r="E64" s="181"/>
      <c r="F64" s="181"/>
      <c r="G64" s="62" t="s">
        <v>23</v>
      </c>
      <c r="H64" s="189"/>
      <c r="I64" s="189"/>
      <c r="J64" s="63" t="s">
        <v>19</v>
      </c>
      <c r="K64" s="181"/>
      <c r="L64" s="181"/>
      <c r="M64" s="62" t="s">
        <v>23</v>
      </c>
      <c r="N64" s="189"/>
      <c r="O64" s="189"/>
      <c r="P64" s="183"/>
      <c r="Q64" s="183"/>
      <c r="R64" s="183"/>
      <c r="S64" s="183"/>
      <c r="T64" s="225"/>
      <c r="U64" s="225"/>
      <c r="V64" s="225"/>
      <c r="W64" s="225"/>
      <c r="X64" s="225"/>
      <c r="Y64" s="225"/>
      <c r="Z64" s="225"/>
      <c r="AA64" s="225"/>
      <c r="AB64" s="225">
        <v>0</v>
      </c>
      <c r="AC64" s="225"/>
      <c r="AD64" s="225"/>
      <c r="AE64" s="225"/>
      <c r="AF64" s="190">
        <v>0</v>
      </c>
      <c r="AG64" s="190"/>
      <c r="AH64" s="190"/>
      <c r="AI64" s="190"/>
      <c r="AJ64" s="226">
        <f t="shared" si="11"/>
        <v>0</v>
      </c>
      <c r="AK64" s="226"/>
      <c r="AL64" s="226"/>
      <c r="AM64" s="226"/>
      <c r="AN64" s="185">
        <f t="shared" si="12"/>
        <v>0</v>
      </c>
      <c r="AO64" s="185"/>
      <c r="AP64" s="185"/>
      <c r="AQ64" s="226">
        <f t="shared" si="13"/>
        <v>0</v>
      </c>
      <c r="AR64" s="226"/>
      <c r="AS64" s="226"/>
      <c r="AT64" s="226"/>
      <c r="AU64" s="187">
        <f t="shared" si="14"/>
        <v>0</v>
      </c>
      <c r="AV64" s="187"/>
      <c r="AW64" s="187"/>
      <c r="AX64" s="227">
        <f t="shared" si="15"/>
        <v>0</v>
      </c>
      <c r="AY64" s="227"/>
      <c r="AZ64" s="227"/>
      <c r="BA64" s="227"/>
      <c r="BB64" s="228">
        <f t="shared" si="16"/>
        <v>0</v>
      </c>
      <c r="BC64" s="228"/>
      <c r="BD64" s="228"/>
      <c r="BE64" s="228"/>
      <c r="BF64" s="196">
        <f t="shared" si="17"/>
        <v>0</v>
      </c>
      <c r="BG64" s="196"/>
      <c r="BH64" s="196"/>
      <c r="BI64" s="196"/>
      <c r="BJ64" s="229">
        <f t="shared" si="18"/>
        <v>0</v>
      </c>
      <c r="BK64" s="229"/>
      <c r="BQ64" s="223">
        <f t="shared" si="19"/>
        <v>0</v>
      </c>
      <c r="BR64" s="223"/>
      <c r="BS64" s="223"/>
      <c r="BT64" s="223"/>
      <c r="BU64" s="178">
        <f t="shared" si="20"/>
        <v>0</v>
      </c>
      <c r="BV64" s="178"/>
      <c r="BW64" s="178"/>
      <c r="BX64" s="178"/>
      <c r="BY64" s="179">
        <f t="shared" si="21"/>
        <v>0</v>
      </c>
      <c r="BZ64" s="179"/>
      <c r="CA64" s="179"/>
    </row>
    <row r="65" spans="2:79" ht="18.75" customHeight="1" x14ac:dyDescent="0.45">
      <c r="B65" s="224">
        <v>0</v>
      </c>
      <c r="C65" s="224"/>
      <c r="D65" s="61"/>
      <c r="E65" s="181"/>
      <c r="F65" s="181"/>
      <c r="G65" s="62" t="s">
        <v>23</v>
      </c>
      <c r="H65" s="189"/>
      <c r="I65" s="189"/>
      <c r="J65" s="63" t="s">
        <v>19</v>
      </c>
      <c r="K65" s="181"/>
      <c r="L65" s="181"/>
      <c r="M65" s="62" t="s">
        <v>23</v>
      </c>
      <c r="N65" s="189"/>
      <c r="O65" s="189"/>
      <c r="P65" s="183"/>
      <c r="Q65" s="183"/>
      <c r="R65" s="183"/>
      <c r="S65" s="183"/>
      <c r="T65" s="225"/>
      <c r="U65" s="225"/>
      <c r="V65" s="225"/>
      <c r="W65" s="225"/>
      <c r="X65" s="225"/>
      <c r="Y65" s="225"/>
      <c r="Z65" s="225"/>
      <c r="AA65" s="225"/>
      <c r="AB65" s="225">
        <v>0</v>
      </c>
      <c r="AC65" s="225"/>
      <c r="AD65" s="225"/>
      <c r="AE65" s="225"/>
      <c r="AF65" s="190">
        <v>0</v>
      </c>
      <c r="AG65" s="190"/>
      <c r="AH65" s="190"/>
      <c r="AI65" s="190"/>
      <c r="AJ65" s="226">
        <f t="shared" si="11"/>
        <v>0</v>
      </c>
      <c r="AK65" s="226"/>
      <c r="AL65" s="226"/>
      <c r="AM65" s="226"/>
      <c r="AN65" s="185">
        <f t="shared" si="12"/>
        <v>0</v>
      </c>
      <c r="AO65" s="185"/>
      <c r="AP65" s="185"/>
      <c r="AQ65" s="226">
        <f t="shared" si="13"/>
        <v>0</v>
      </c>
      <c r="AR65" s="226"/>
      <c r="AS65" s="226"/>
      <c r="AT65" s="226"/>
      <c r="AU65" s="187">
        <f t="shared" si="14"/>
        <v>0</v>
      </c>
      <c r="AV65" s="187"/>
      <c r="AW65" s="187"/>
      <c r="AX65" s="227">
        <f t="shared" si="15"/>
        <v>0</v>
      </c>
      <c r="AY65" s="227"/>
      <c r="AZ65" s="227"/>
      <c r="BA65" s="227"/>
      <c r="BB65" s="228">
        <f t="shared" si="16"/>
        <v>0</v>
      </c>
      <c r="BC65" s="228"/>
      <c r="BD65" s="228"/>
      <c r="BE65" s="228"/>
      <c r="BF65" s="196">
        <f t="shared" si="17"/>
        <v>0</v>
      </c>
      <c r="BG65" s="196"/>
      <c r="BH65" s="196"/>
      <c r="BI65" s="196"/>
      <c r="BJ65" s="229">
        <f t="shared" si="18"/>
        <v>0</v>
      </c>
      <c r="BK65" s="229"/>
      <c r="BQ65" s="223">
        <f t="shared" si="19"/>
        <v>0</v>
      </c>
      <c r="BR65" s="223"/>
      <c r="BS65" s="223"/>
      <c r="BT65" s="223"/>
      <c r="BU65" s="178">
        <f t="shared" si="20"/>
        <v>0</v>
      </c>
      <c r="BV65" s="178"/>
      <c r="BW65" s="178"/>
      <c r="BX65" s="178"/>
      <c r="BY65" s="179">
        <f t="shared" si="21"/>
        <v>0</v>
      </c>
      <c r="BZ65" s="179"/>
      <c r="CA65" s="179"/>
    </row>
    <row r="66" spans="2:79" ht="18.75" customHeight="1" x14ac:dyDescent="0.45">
      <c r="B66" s="224">
        <v>0</v>
      </c>
      <c r="C66" s="224"/>
      <c r="D66" s="61"/>
      <c r="E66" s="181"/>
      <c r="F66" s="181"/>
      <c r="G66" s="62" t="s">
        <v>23</v>
      </c>
      <c r="H66" s="189"/>
      <c r="I66" s="189"/>
      <c r="J66" s="63" t="s">
        <v>19</v>
      </c>
      <c r="K66" s="181"/>
      <c r="L66" s="181"/>
      <c r="M66" s="62" t="s">
        <v>23</v>
      </c>
      <c r="N66" s="189"/>
      <c r="O66" s="189"/>
      <c r="P66" s="183"/>
      <c r="Q66" s="183"/>
      <c r="R66" s="183"/>
      <c r="S66" s="183"/>
      <c r="T66" s="225"/>
      <c r="U66" s="225"/>
      <c r="V66" s="225"/>
      <c r="W66" s="225"/>
      <c r="X66" s="225"/>
      <c r="Y66" s="225"/>
      <c r="Z66" s="225"/>
      <c r="AA66" s="225"/>
      <c r="AB66" s="225">
        <v>0</v>
      </c>
      <c r="AC66" s="225"/>
      <c r="AD66" s="225"/>
      <c r="AE66" s="225"/>
      <c r="AF66" s="190">
        <v>0</v>
      </c>
      <c r="AG66" s="190"/>
      <c r="AH66" s="190"/>
      <c r="AI66" s="190"/>
      <c r="AJ66" s="226">
        <f t="shared" si="11"/>
        <v>0</v>
      </c>
      <c r="AK66" s="226"/>
      <c r="AL66" s="226"/>
      <c r="AM66" s="226"/>
      <c r="AN66" s="185">
        <f t="shared" si="12"/>
        <v>0</v>
      </c>
      <c r="AO66" s="185"/>
      <c r="AP66" s="185"/>
      <c r="AQ66" s="226">
        <f t="shared" si="13"/>
        <v>0</v>
      </c>
      <c r="AR66" s="226"/>
      <c r="AS66" s="226"/>
      <c r="AT66" s="226"/>
      <c r="AU66" s="187">
        <f t="shared" si="14"/>
        <v>0</v>
      </c>
      <c r="AV66" s="187"/>
      <c r="AW66" s="187"/>
      <c r="AX66" s="227">
        <f t="shared" si="15"/>
        <v>0</v>
      </c>
      <c r="AY66" s="227"/>
      <c r="AZ66" s="227"/>
      <c r="BA66" s="227"/>
      <c r="BB66" s="228">
        <f t="shared" si="16"/>
        <v>0</v>
      </c>
      <c r="BC66" s="228"/>
      <c r="BD66" s="228"/>
      <c r="BE66" s="228"/>
      <c r="BF66" s="196">
        <f t="shared" si="17"/>
        <v>0</v>
      </c>
      <c r="BG66" s="196"/>
      <c r="BH66" s="196"/>
      <c r="BI66" s="196"/>
      <c r="BJ66" s="229">
        <f t="shared" si="18"/>
        <v>0</v>
      </c>
      <c r="BK66" s="229"/>
      <c r="BQ66" s="223">
        <f t="shared" si="19"/>
        <v>0</v>
      </c>
      <c r="BR66" s="223"/>
      <c r="BS66" s="223"/>
      <c r="BT66" s="223"/>
      <c r="BU66" s="178">
        <f t="shared" si="20"/>
        <v>0</v>
      </c>
      <c r="BV66" s="178"/>
      <c r="BW66" s="178"/>
      <c r="BX66" s="178"/>
      <c r="BY66" s="179">
        <f t="shared" si="21"/>
        <v>0</v>
      </c>
      <c r="BZ66" s="179"/>
      <c r="CA66" s="179"/>
    </row>
    <row r="67" spans="2:79" ht="18.75" customHeight="1" x14ac:dyDescent="0.45">
      <c r="B67" s="224" t="s">
        <v>53</v>
      </c>
      <c r="C67" s="224"/>
      <c r="D67" s="61"/>
      <c r="E67" s="181"/>
      <c r="F67" s="181"/>
      <c r="G67" s="62" t="s">
        <v>23</v>
      </c>
      <c r="H67" s="189"/>
      <c r="I67" s="189"/>
      <c r="J67" s="63" t="s">
        <v>19</v>
      </c>
      <c r="K67" s="181"/>
      <c r="L67" s="181"/>
      <c r="M67" s="62" t="s">
        <v>23</v>
      </c>
      <c r="N67" s="189"/>
      <c r="O67" s="189"/>
      <c r="P67" s="183"/>
      <c r="Q67" s="183"/>
      <c r="R67" s="183"/>
      <c r="S67" s="183"/>
      <c r="T67" s="225"/>
      <c r="U67" s="225"/>
      <c r="V67" s="225"/>
      <c r="W67" s="225"/>
      <c r="X67" s="225"/>
      <c r="Y67" s="225"/>
      <c r="Z67" s="225"/>
      <c r="AA67" s="225"/>
      <c r="AB67" s="225">
        <v>0</v>
      </c>
      <c r="AC67" s="225"/>
      <c r="AD67" s="225"/>
      <c r="AE67" s="225"/>
      <c r="AF67" s="190">
        <v>0</v>
      </c>
      <c r="AG67" s="190"/>
      <c r="AH67" s="190"/>
      <c r="AI67" s="190"/>
      <c r="AJ67" s="226">
        <f t="shared" si="11"/>
        <v>0</v>
      </c>
      <c r="AK67" s="226"/>
      <c r="AL67" s="226"/>
      <c r="AM67" s="226"/>
      <c r="AN67" s="185">
        <f t="shared" si="12"/>
        <v>0</v>
      </c>
      <c r="AO67" s="185"/>
      <c r="AP67" s="185"/>
      <c r="AQ67" s="226">
        <f t="shared" si="13"/>
        <v>0</v>
      </c>
      <c r="AR67" s="226"/>
      <c r="AS67" s="226"/>
      <c r="AT67" s="226"/>
      <c r="AU67" s="187">
        <f t="shared" si="14"/>
        <v>0</v>
      </c>
      <c r="AV67" s="187"/>
      <c r="AW67" s="187"/>
      <c r="AX67" s="227">
        <f t="shared" si="15"/>
        <v>0</v>
      </c>
      <c r="AY67" s="227"/>
      <c r="AZ67" s="227"/>
      <c r="BA67" s="227"/>
      <c r="BB67" s="228">
        <f t="shared" si="16"/>
        <v>0</v>
      </c>
      <c r="BC67" s="228"/>
      <c r="BD67" s="228"/>
      <c r="BE67" s="228"/>
      <c r="BF67" s="196">
        <f t="shared" si="17"/>
        <v>0</v>
      </c>
      <c r="BG67" s="196"/>
      <c r="BH67" s="196"/>
      <c r="BI67" s="196"/>
      <c r="BJ67" s="229">
        <f t="shared" si="18"/>
        <v>0</v>
      </c>
      <c r="BK67" s="229"/>
      <c r="BQ67" s="223">
        <f t="shared" si="19"/>
        <v>0</v>
      </c>
      <c r="BR67" s="223"/>
      <c r="BS67" s="223"/>
      <c r="BT67" s="223"/>
      <c r="BU67" s="178">
        <f t="shared" si="20"/>
        <v>0</v>
      </c>
      <c r="BV67" s="178"/>
      <c r="BW67" s="178"/>
      <c r="BX67" s="178"/>
      <c r="BY67" s="179">
        <f t="shared" si="21"/>
        <v>0</v>
      </c>
      <c r="BZ67" s="179"/>
      <c r="CA67" s="179"/>
    </row>
    <row r="68" spans="2:79" ht="18.75" customHeight="1" x14ac:dyDescent="0.45">
      <c r="B68" s="180" t="s">
        <v>53</v>
      </c>
      <c r="C68" s="180"/>
      <c r="D68" s="61"/>
      <c r="E68" s="181"/>
      <c r="F68" s="181"/>
      <c r="G68" s="62" t="s">
        <v>23</v>
      </c>
      <c r="H68" s="189"/>
      <c r="I68" s="189"/>
      <c r="J68" s="63" t="s">
        <v>19</v>
      </c>
      <c r="K68" s="181"/>
      <c r="L68" s="181"/>
      <c r="M68" s="62" t="s">
        <v>23</v>
      </c>
      <c r="N68" s="189"/>
      <c r="O68" s="189"/>
      <c r="P68" s="183"/>
      <c r="Q68" s="183"/>
      <c r="R68" s="183"/>
      <c r="S68" s="183"/>
      <c r="T68" s="190"/>
      <c r="U68" s="190"/>
      <c r="V68" s="190"/>
      <c r="W68" s="190"/>
      <c r="X68" s="190"/>
      <c r="Y68" s="190"/>
      <c r="Z68" s="190"/>
      <c r="AA68" s="190"/>
      <c r="AB68" s="190">
        <v>0</v>
      </c>
      <c r="AC68" s="190"/>
      <c r="AD68" s="190"/>
      <c r="AE68" s="190"/>
      <c r="AF68" s="190">
        <v>0</v>
      </c>
      <c r="AG68" s="190"/>
      <c r="AH68" s="190"/>
      <c r="AI68" s="190"/>
      <c r="AJ68" s="226">
        <f t="shared" si="11"/>
        <v>0</v>
      </c>
      <c r="AK68" s="226"/>
      <c r="AL68" s="226"/>
      <c r="AM68" s="226"/>
      <c r="AN68" s="185">
        <f t="shared" si="12"/>
        <v>0</v>
      </c>
      <c r="AO68" s="185"/>
      <c r="AP68" s="185"/>
      <c r="AQ68" s="226">
        <f t="shared" si="13"/>
        <v>0</v>
      </c>
      <c r="AR68" s="226"/>
      <c r="AS68" s="226"/>
      <c r="AT68" s="226"/>
      <c r="AU68" s="187">
        <f t="shared" si="14"/>
        <v>0</v>
      </c>
      <c r="AV68" s="187"/>
      <c r="AW68" s="187"/>
      <c r="AX68" s="227">
        <f t="shared" si="15"/>
        <v>0</v>
      </c>
      <c r="AY68" s="227"/>
      <c r="AZ68" s="227"/>
      <c r="BA68" s="227"/>
      <c r="BB68" s="228">
        <f t="shared" si="16"/>
        <v>0</v>
      </c>
      <c r="BC68" s="228"/>
      <c r="BD68" s="228"/>
      <c r="BE68" s="228"/>
      <c r="BF68" s="196">
        <f t="shared" si="17"/>
        <v>0</v>
      </c>
      <c r="BG68" s="196"/>
      <c r="BH68" s="196"/>
      <c r="BI68" s="196"/>
      <c r="BJ68" s="229">
        <f t="shared" si="18"/>
        <v>0</v>
      </c>
      <c r="BK68" s="229"/>
      <c r="BQ68" s="177">
        <f t="shared" si="19"/>
        <v>0</v>
      </c>
      <c r="BR68" s="177"/>
      <c r="BS68" s="177"/>
      <c r="BT68" s="177"/>
      <c r="BU68" s="178">
        <f t="shared" si="20"/>
        <v>0</v>
      </c>
      <c r="BV68" s="178"/>
      <c r="BW68" s="178"/>
      <c r="BX68" s="178"/>
      <c r="BY68" s="179">
        <f t="shared" si="21"/>
        <v>0</v>
      </c>
      <c r="BZ68" s="179"/>
      <c r="CA68" s="179"/>
    </row>
    <row r="69" spans="2:79" ht="18.75" customHeight="1" x14ac:dyDescent="0.45">
      <c r="B69" s="180" t="s">
        <v>53</v>
      </c>
      <c r="C69" s="180"/>
      <c r="D69" s="64"/>
      <c r="E69" s="181"/>
      <c r="F69" s="181"/>
      <c r="G69" s="65" t="s">
        <v>23</v>
      </c>
      <c r="H69" s="189"/>
      <c r="I69" s="189"/>
      <c r="J69" s="66" t="s">
        <v>19</v>
      </c>
      <c r="K69" s="181"/>
      <c r="L69" s="181"/>
      <c r="M69" s="65" t="s">
        <v>23</v>
      </c>
      <c r="N69" s="189"/>
      <c r="O69" s="189"/>
      <c r="P69" s="183"/>
      <c r="Q69" s="183"/>
      <c r="R69" s="183"/>
      <c r="S69" s="183"/>
      <c r="T69" s="190"/>
      <c r="U69" s="190"/>
      <c r="V69" s="190"/>
      <c r="W69" s="190"/>
      <c r="X69" s="190"/>
      <c r="Y69" s="190"/>
      <c r="Z69" s="190"/>
      <c r="AA69" s="190"/>
      <c r="AB69" s="190">
        <v>0</v>
      </c>
      <c r="AC69" s="190"/>
      <c r="AD69" s="190"/>
      <c r="AE69" s="190"/>
      <c r="AF69" s="190">
        <v>0</v>
      </c>
      <c r="AG69" s="190"/>
      <c r="AH69" s="190"/>
      <c r="AI69" s="190"/>
      <c r="AJ69" s="241">
        <f t="shared" si="11"/>
        <v>0</v>
      </c>
      <c r="AK69" s="241"/>
      <c r="AL69" s="241"/>
      <c r="AM69" s="241"/>
      <c r="AN69" s="192">
        <f t="shared" si="12"/>
        <v>0</v>
      </c>
      <c r="AO69" s="192"/>
      <c r="AP69" s="192"/>
      <c r="AQ69" s="241">
        <f t="shared" si="13"/>
        <v>0</v>
      </c>
      <c r="AR69" s="241"/>
      <c r="AS69" s="241"/>
      <c r="AT69" s="241"/>
      <c r="AU69" s="242">
        <f t="shared" si="14"/>
        <v>0</v>
      </c>
      <c r="AV69" s="242"/>
      <c r="AW69" s="242"/>
      <c r="AX69" s="195">
        <f t="shared" si="15"/>
        <v>0</v>
      </c>
      <c r="AY69" s="195"/>
      <c r="AZ69" s="195"/>
      <c r="BA69" s="195"/>
      <c r="BB69" s="243">
        <f t="shared" si="16"/>
        <v>0</v>
      </c>
      <c r="BC69" s="243"/>
      <c r="BD69" s="243"/>
      <c r="BE69" s="243"/>
      <c r="BF69" s="244">
        <f t="shared" si="17"/>
        <v>0</v>
      </c>
      <c r="BG69" s="244"/>
      <c r="BH69" s="244"/>
      <c r="BI69" s="244"/>
      <c r="BJ69" s="245">
        <f t="shared" si="18"/>
        <v>0</v>
      </c>
      <c r="BK69" s="245"/>
      <c r="BQ69" s="198">
        <f t="shared" si="19"/>
        <v>0</v>
      </c>
      <c r="BR69" s="198"/>
      <c r="BS69" s="198"/>
      <c r="BT69" s="198"/>
      <c r="BU69" s="199">
        <f t="shared" si="20"/>
        <v>0</v>
      </c>
      <c r="BV69" s="199"/>
      <c r="BW69" s="199"/>
      <c r="BX69" s="199"/>
      <c r="BY69" s="200">
        <f t="shared" si="21"/>
        <v>0</v>
      </c>
      <c r="BZ69" s="200"/>
      <c r="CA69" s="200"/>
    </row>
    <row r="70" spans="2:79" ht="18.75" customHeight="1" x14ac:dyDescent="0.45">
      <c r="AH70" s="246" t="s">
        <v>24</v>
      </c>
      <c r="AI70" s="246"/>
      <c r="AJ70" s="247">
        <f>SUM(AJ50:AM69)</f>
        <v>0</v>
      </c>
      <c r="AK70" s="247"/>
      <c r="AL70" s="247"/>
      <c r="AM70" s="247"/>
      <c r="AN70" s="248">
        <f>SUM(AN50,AN51,AN52,AN53,AN54,AN55,AN56,AN57,AN58,AN59,AN60,AN61,AN62,AN63,AN64,AN65,AN66,AN67,AN68,AN69)</f>
        <v>0</v>
      </c>
      <c r="AO70" s="248"/>
      <c r="AP70" s="248"/>
      <c r="AQ70" s="249">
        <f>SUM(AQ63:AT69)</f>
        <v>0</v>
      </c>
      <c r="AR70" s="249"/>
      <c r="AS70" s="249"/>
      <c r="AT70" s="249"/>
      <c r="AU70" s="250">
        <f>SUM(AU50,AU51,AU52,AU53,AU54,AU55,AU56,AU57,AU58,AU59,AU60,AU61,AU62,AU63,AU64,AU65,AU66,AU67,AU68,AU69)</f>
        <v>0</v>
      </c>
      <c r="AV70" s="250"/>
      <c r="AW70" s="250"/>
      <c r="AX70" s="251">
        <f>SUM(AX63:BA69)</f>
        <v>0</v>
      </c>
      <c r="AY70" s="251"/>
      <c r="AZ70" s="251"/>
      <c r="BA70" s="251"/>
      <c r="BB70" s="252" t="e">
        <f>SUM(#REF!,BB63,BB64,BB65,BB66,BB67,BB68,BB69)</f>
        <v>#REF!</v>
      </c>
      <c r="BC70" s="252"/>
      <c r="BD70" s="252"/>
      <c r="BE70" s="252"/>
      <c r="BF70" s="253">
        <f>SUM(BF50,BF51,BF52,BF53,BF54,BF55,BF56,BF57,BF58,BF59,BF60,BF61,BF62,BF63,BF64,BF65,BF66,BF67,BF68,BF69)</f>
        <v>0</v>
      </c>
      <c r="BG70" s="253"/>
      <c r="BH70" s="253"/>
      <c r="BI70" s="253"/>
      <c r="BJ70" s="254">
        <f>+SUM(BJ50,BJ51,BJ52,BJ53,BJ54,BJ55,BJ56,BJ57,BJ58,BJ59,BJ60,BJ61,BJ62,BJ63,BJ64,BJ65,BJ66,BJ67,BJ68,BJ69)</f>
        <v>0</v>
      </c>
      <c r="BK70" s="254"/>
      <c r="BQ70" s="255">
        <f>SUM(BQ50:BT69)</f>
        <v>0</v>
      </c>
      <c r="BR70" s="255"/>
      <c r="BS70" s="255"/>
      <c r="BT70" s="255"/>
      <c r="BU70" s="256">
        <f>SUM(BU63:BX69)</f>
        <v>0</v>
      </c>
      <c r="BV70" s="256"/>
      <c r="BW70" s="256"/>
      <c r="BX70" s="256"/>
      <c r="BY70" s="257">
        <f>SUM(BY50,BY51,BY52,BY53,BY54,BY55,BY56,BY57,BY58,BY59,BY60,BY61,BY62,BY63,BY64,BY65,BY66,BY67,BY68,BY69)</f>
        <v>0</v>
      </c>
      <c r="BZ70" s="257"/>
      <c r="CA70" s="257"/>
    </row>
    <row r="71" spans="2:79" ht="18.75" customHeight="1" x14ac:dyDescent="0.45">
      <c r="AH71" s="246"/>
      <c r="AI71" s="246"/>
      <c r="AJ71" s="247"/>
      <c r="AK71" s="247"/>
      <c r="AL71" s="247"/>
      <c r="AM71" s="247"/>
      <c r="AN71" s="248"/>
      <c r="AO71" s="248"/>
      <c r="AP71" s="248"/>
      <c r="AQ71" s="249"/>
      <c r="AR71" s="249"/>
      <c r="AS71" s="249"/>
      <c r="AT71" s="249"/>
      <c r="AU71" s="250"/>
      <c r="AV71" s="250"/>
      <c r="AW71" s="250"/>
      <c r="AX71" s="251"/>
      <c r="AY71" s="251"/>
      <c r="AZ71" s="251"/>
      <c r="BA71" s="251"/>
      <c r="BB71" s="252"/>
      <c r="BC71" s="252"/>
      <c r="BD71" s="252"/>
      <c r="BE71" s="252"/>
      <c r="BF71" s="253"/>
      <c r="BG71" s="253"/>
      <c r="BH71" s="253"/>
      <c r="BI71" s="253"/>
      <c r="BJ71" s="254"/>
      <c r="BK71" s="254"/>
      <c r="BQ71" s="255"/>
      <c r="BR71" s="255"/>
      <c r="BS71" s="255"/>
      <c r="BT71" s="255"/>
      <c r="BU71" s="256"/>
      <c r="BV71" s="256"/>
      <c r="BW71" s="256"/>
      <c r="BX71" s="256"/>
      <c r="BY71" s="257"/>
      <c r="BZ71" s="257"/>
      <c r="CA71" s="257"/>
    </row>
    <row r="73" spans="2:79" ht="18.75" customHeight="1" x14ac:dyDescent="0.45">
      <c r="B73" s="258" t="s">
        <v>54</v>
      </c>
      <c r="C73" s="258"/>
      <c r="D73" s="258"/>
      <c r="E73" s="259" t="s">
        <v>55</v>
      </c>
      <c r="F73" s="259"/>
      <c r="G73" s="259"/>
      <c r="H73" s="259"/>
      <c r="I73" s="260" t="s">
        <v>56</v>
      </c>
      <c r="J73" s="260"/>
      <c r="K73" s="260"/>
      <c r="L73" s="260"/>
      <c r="M73" s="260"/>
      <c r="N73" s="76"/>
      <c r="AD73" s="76"/>
      <c r="AE73" s="261" t="s">
        <v>57</v>
      </c>
      <c r="AF73" s="261"/>
      <c r="AG73" s="261"/>
      <c r="AH73" s="262" t="s">
        <v>55</v>
      </c>
      <c r="AI73" s="262"/>
      <c r="AJ73" s="262"/>
      <c r="AK73" s="262"/>
      <c r="AL73" s="263" t="s">
        <v>24</v>
      </c>
      <c r="AM73" s="263"/>
      <c r="AN73" s="263"/>
      <c r="AO73" s="263"/>
      <c r="AP73" s="263"/>
      <c r="AT73" s="264" t="s">
        <v>59</v>
      </c>
      <c r="AU73" s="264"/>
      <c r="AV73" s="264"/>
      <c r="AW73" s="265" t="s">
        <v>50</v>
      </c>
      <c r="AX73" s="265"/>
      <c r="AY73" s="265"/>
      <c r="AZ73" s="265"/>
      <c r="BA73" s="265"/>
      <c r="BB73" s="266" t="s">
        <v>60</v>
      </c>
      <c r="BC73" s="266"/>
      <c r="BD73" s="266"/>
      <c r="BE73" s="266"/>
      <c r="BF73" s="266"/>
      <c r="BG73" s="266"/>
    </row>
    <row r="74" spans="2:79" ht="18.75" customHeight="1" x14ac:dyDescent="0.45">
      <c r="B74" s="258"/>
      <c r="C74" s="258"/>
      <c r="D74" s="258"/>
      <c r="E74" s="267">
        <f>BY70</f>
        <v>0</v>
      </c>
      <c r="F74" s="267"/>
      <c r="G74" s="267"/>
      <c r="H74" s="267"/>
      <c r="I74" s="268">
        <f>BF70</f>
        <v>0</v>
      </c>
      <c r="J74" s="268"/>
      <c r="K74" s="268"/>
      <c r="L74" s="268"/>
      <c r="M74" s="268"/>
      <c r="N74" s="76"/>
      <c r="AD74" s="76"/>
      <c r="AE74" s="261"/>
      <c r="AF74" s="261"/>
      <c r="AG74" s="261"/>
      <c r="AH74" s="269">
        <f>E74+W74</f>
        <v>0</v>
      </c>
      <c r="AI74" s="269"/>
      <c r="AJ74" s="269"/>
      <c r="AK74" s="269"/>
      <c r="AL74" s="270">
        <f>I74+Z74</f>
        <v>0</v>
      </c>
      <c r="AM74" s="270"/>
      <c r="AN74" s="270"/>
      <c r="AO74" s="270"/>
      <c r="AP74" s="270"/>
      <c r="AT74" s="264"/>
      <c r="AU74" s="264"/>
      <c r="AV74" s="264"/>
      <c r="AW74" s="271">
        <f>SUM(AH43,AH74)</f>
        <v>15</v>
      </c>
      <c r="AX74" s="271"/>
      <c r="AY74" s="271"/>
      <c r="AZ74" s="271"/>
      <c r="BA74" s="271"/>
      <c r="BB74" s="272">
        <f>SUM(AL43,AL74)</f>
        <v>37000</v>
      </c>
      <c r="BC74" s="272"/>
      <c r="BD74" s="272"/>
      <c r="BE74" s="272"/>
      <c r="BF74" s="272"/>
      <c r="BG74" s="272"/>
    </row>
    <row r="75" spans="2:79" ht="18.75" customHeight="1" x14ac:dyDescent="0.45">
      <c r="B75" s="258"/>
      <c r="C75" s="258"/>
      <c r="D75" s="258"/>
      <c r="E75" s="267"/>
      <c r="F75" s="267"/>
      <c r="G75" s="267"/>
      <c r="H75" s="267"/>
      <c r="I75" s="268"/>
      <c r="J75" s="268"/>
      <c r="K75" s="268"/>
      <c r="L75" s="268"/>
      <c r="M75" s="268"/>
      <c r="N75" s="76"/>
      <c r="AD75" s="76"/>
      <c r="AE75" s="261"/>
      <c r="AF75" s="261"/>
      <c r="AG75" s="261"/>
      <c r="AH75" s="269"/>
      <c r="AI75" s="269"/>
      <c r="AJ75" s="269"/>
      <c r="AK75" s="269"/>
      <c r="AL75" s="270"/>
      <c r="AM75" s="270"/>
      <c r="AN75" s="270"/>
      <c r="AO75" s="270"/>
      <c r="AP75" s="270"/>
      <c r="AT75" s="264"/>
      <c r="AU75" s="264"/>
      <c r="AV75" s="264"/>
      <c r="AW75" s="271"/>
      <c r="AX75" s="271"/>
      <c r="AY75" s="271"/>
      <c r="AZ75" s="271"/>
      <c r="BA75" s="271"/>
      <c r="BB75" s="272"/>
      <c r="BC75" s="272"/>
      <c r="BD75" s="272"/>
      <c r="BE75" s="272"/>
      <c r="BF75" s="272"/>
      <c r="BG75" s="272"/>
    </row>
  </sheetData>
  <mergeCells count="1147">
    <mergeCell ref="AH70:AI71"/>
    <mergeCell ref="AJ70:AM71"/>
    <mergeCell ref="AN70:AP71"/>
    <mergeCell ref="AQ70:AT71"/>
    <mergeCell ref="AU70:AW71"/>
    <mergeCell ref="AX70:BA71"/>
    <mergeCell ref="BB70:BE71"/>
    <mergeCell ref="BF70:BI71"/>
    <mergeCell ref="BJ70:BK71"/>
    <mergeCell ref="BQ70:BT71"/>
    <mergeCell ref="BU70:BX71"/>
    <mergeCell ref="BY70:CA71"/>
    <mergeCell ref="B73:D75"/>
    <mergeCell ref="E73:H73"/>
    <mergeCell ref="I73:M73"/>
    <mergeCell ref="AE73:AG75"/>
    <mergeCell ref="AH73:AK73"/>
    <mergeCell ref="AL73:AP73"/>
    <mergeCell ref="AT73:AV75"/>
    <mergeCell ref="AW73:BA73"/>
    <mergeCell ref="BB73:BG73"/>
    <mergeCell ref="E74:H75"/>
    <mergeCell ref="I74:M75"/>
    <mergeCell ref="AH74:AK75"/>
    <mergeCell ref="AL74:AP75"/>
    <mergeCell ref="AW74:BA75"/>
    <mergeCell ref="BB74:BG75"/>
    <mergeCell ref="BJ68:BK68"/>
    <mergeCell ref="BQ68:BT68"/>
    <mergeCell ref="BU68:BX68"/>
    <mergeCell ref="BY68:CA68"/>
    <mergeCell ref="B69:C69"/>
    <mergeCell ref="E69:F69"/>
    <mergeCell ref="H69:I69"/>
    <mergeCell ref="K69:L69"/>
    <mergeCell ref="N69:O69"/>
    <mergeCell ref="P69:S69"/>
    <mergeCell ref="T69:W69"/>
    <mergeCell ref="X69:AA69"/>
    <mergeCell ref="AB69:AE69"/>
    <mergeCell ref="AF69:AI69"/>
    <mergeCell ref="AJ69:AM69"/>
    <mergeCell ref="AN69:AP69"/>
    <mergeCell ref="AQ69:AT69"/>
    <mergeCell ref="AU69:AW69"/>
    <mergeCell ref="AX69:BA69"/>
    <mergeCell ref="BB69:BE69"/>
    <mergeCell ref="BF69:BI69"/>
    <mergeCell ref="BJ69:BK69"/>
    <mergeCell ref="BQ69:BT69"/>
    <mergeCell ref="BU69:BX69"/>
    <mergeCell ref="BY69:CA69"/>
    <mergeCell ref="B68:C68"/>
    <mergeCell ref="E68:F68"/>
    <mergeCell ref="H68:I68"/>
    <mergeCell ref="K68:L68"/>
    <mergeCell ref="N68:O68"/>
    <mergeCell ref="P68:S68"/>
    <mergeCell ref="T68:W68"/>
    <mergeCell ref="X68:AA68"/>
    <mergeCell ref="AB68:AE68"/>
    <mergeCell ref="AF68:AI68"/>
    <mergeCell ref="AJ68:AM68"/>
    <mergeCell ref="AN68:AP68"/>
    <mergeCell ref="AQ68:AT68"/>
    <mergeCell ref="AU68:AW68"/>
    <mergeCell ref="AX68:BA68"/>
    <mergeCell ref="BB68:BE68"/>
    <mergeCell ref="BF68:BI68"/>
    <mergeCell ref="BJ66:BK66"/>
    <mergeCell ref="BQ66:BT66"/>
    <mergeCell ref="BU66:BX66"/>
    <mergeCell ref="BY66:CA66"/>
    <mergeCell ref="B67:C67"/>
    <mergeCell ref="E67:F67"/>
    <mergeCell ref="H67:I67"/>
    <mergeCell ref="K67:L67"/>
    <mergeCell ref="N67:O67"/>
    <mergeCell ref="P67:S67"/>
    <mergeCell ref="T67:W67"/>
    <mergeCell ref="X67:AA67"/>
    <mergeCell ref="AB67:AE67"/>
    <mergeCell ref="AF67:AI67"/>
    <mergeCell ref="AJ67:AM67"/>
    <mergeCell ref="AN67:AP67"/>
    <mergeCell ref="AQ67:AT67"/>
    <mergeCell ref="AU67:AW67"/>
    <mergeCell ref="AX67:BA67"/>
    <mergeCell ref="BB67:BE67"/>
    <mergeCell ref="BF67:BI67"/>
    <mergeCell ref="BJ67:BK67"/>
    <mergeCell ref="BQ67:BT67"/>
    <mergeCell ref="BU67:BX67"/>
    <mergeCell ref="BY67:CA67"/>
    <mergeCell ref="B66:C66"/>
    <mergeCell ref="E66:F66"/>
    <mergeCell ref="H66:I66"/>
    <mergeCell ref="K66:L66"/>
    <mergeCell ref="N66:O66"/>
    <mergeCell ref="P66:S66"/>
    <mergeCell ref="T66:W66"/>
    <mergeCell ref="X66:AA66"/>
    <mergeCell ref="AB66:AE66"/>
    <mergeCell ref="AF66:AI66"/>
    <mergeCell ref="AJ66:AM66"/>
    <mergeCell ref="AN66:AP66"/>
    <mergeCell ref="AQ66:AT66"/>
    <mergeCell ref="AU66:AW66"/>
    <mergeCell ref="AX66:BA66"/>
    <mergeCell ref="BB66:BE66"/>
    <mergeCell ref="BF66:BI66"/>
    <mergeCell ref="BJ64:BK64"/>
    <mergeCell ref="BQ64:BT64"/>
    <mergeCell ref="BU64:BX64"/>
    <mergeCell ref="BY64:CA64"/>
    <mergeCell ref="B65:C65"/>
    <mergeCell ref="E65:F65"/>
    <mergeCell ref="H65:I65"/>
    <mergeCell ref="K65:L65"/>
    <mergeCell ref="N65:O65"/>
    <mergeCell ref="P65:S65"/>
    <mergeCell ref="T65:W65"/>
    <mergeCell ref="X65:AA65"/>
    <mergeCell ref="AB65:AE65"/>
    <mergeCell ref="AF65:AI65"/>
    <mergeCell ref="AJ65:AM65"/>
    <mergeCell ref="AN65:AP65"/>
    <mergeCell ref="AQ65:AT65"/>
    <mergeCell ref="AU65:AW65"/>
    <mergeCell ref="AX65:BA65"/>
    <mergeCell ref="BB65:BE65"/>
    <mergeCell ref="BF65:BI65"/>
    <mergeCell ref="BJ65:BK65"/>
    <mergeCell ref="BQ65:BT65"/>
    <mergeCell ref="BU65:BX65"/>
    <mergeCell ref="BY65:CA65"/>
    <mergeCell ref="B64:C64"/>
    <mergeCell ref="E64:F64"/>
    <mergeCell ref="H64:I64"/>
    <mergeCell ref="K64:L64"/>
    <mergeCell ref="N64:O64"/>
    <mergeCell ref="P64:S64"/>
    <mergeCell ref="T64:W64"/>
    <mergeCell ref="X64:AA64"/>
    <mergeCell ref="AB64:AE64"/>
    <mergeCell ref="AF64:AI64"/>
    <mergeCell ref="AJ64:AM64"/>
    <mergeCell ref="AN64:AP64"/>
    <mergeCell ref="AQ64:AT64"/>
    <mergeCell ref="AU64:AW64"/>
    <mergeCell ref="AX64:BA64"/>
    <mergeCell ref="BB64:BE64"/>
    <mergeCell ref="BF64:BI64"/>
    <mergeCell ref="BJ62:BK62"/>
    <mergeCell ref="BQ62:BT62"/>
    <mergeCell ref="BU62:BX62"/>
    <mergeCell ref="BY62:CA62"/>
    <mergeCell ref="B63:C63"/>
    <mergeCell ref="E63:F63"/>
    <mergeCell ref="H63:I63"/>
    <mergeCell ref="K63:L63"/>
    <mergeCell ref="N63:O63"/>
    <mergeCell ref="P63:S63"/>
    <mergeCell ref="T63:W63"/>
    <mergeCell ref="X63:AA63"/>
    <mergeCell ref="AB63:AE63"/>
    <mergeCell ref="AF63:AI63"/>
    <mergeCell ref="AJ63:AM63"/>
    <mergeCell ref="AN63:AP63"/>
    <mergeCell ref="AQ63:AT63"/>
    <mergeCell ref="AU63:AW63"/>
    <mergeCell ref="AX63:BA63"/>
    <mergeCell ref="BB63:BE63"/>
    <mergeCell ref="BF63:BI63"/>
    <mergeCell ref="BJ63:BK63"/>
    <mergeCell ref="BQ63:BT63"/>
    <mergeCell ref="BU63:BX63"/>
    <mergeCell ref="BY63:CA63"/>
    <mergeCell ref="B62:C62"/>
    <mergeCell ref="E62:F62"/>
    <mergeCell ref="H62:I62"/>
    <mergeCell ref="K62:L62"/>
    <mergeCell ref="N62:O62"/>
    <mergeCell ref="P62:S62"/>
    <mergeCell ref="T62:W62"/>
    <mergeCell ref="X62:AA62"/>
    <mergeCell ref="AB62:AE62"/>
    <mergeCell ref="AF62:AI62"/>
    <mergeCell ref="AJ62:AM62"/>
    <mergeCell ref="AN62:AP62"/>
    <mergeCell ref="AQ62:AT62"/>
    <mergeCell ref="AU62:AW62"/>
    <mergeCell ref="AX62:BA62"/>
    <mergeCell ref="BB62:BE62"/>
    <mergeCell ref="BF62:BI62"/>
    <mergeCell ref="BJ60:BK60"/>
    <mergeCell ref="BQ60:BT60"/>
    <mergeCell ref="BU60:BX60"/>
    <mergeCell ref="BY60:CA60"/>
    <mergeCell ref="B61:C61"/>
    <mergeCell ref="E61:F61"/>
    <mergeCell ref="H61:I61"/>
    <mergeCell ref="K61:L61"/>
    <mergeCell ref="N61:O61"/>
    <mergeCell ref="P61:S61"/>
    <mergeCell ref="T61:W61"/>
    <mergeCell ref="X61:AA61"/>
    <mergeCell ref="AB61:AE61"/>
    <mergeCell ref="AF61:AI61"/>
    <mergeCell ref="AJ61:AM61"/>
    <mergeCell ref="AN61:AP61"/>
    <mergeCell ref="AQ61:AT61"/>
    <mergeCell ref="AU61:AW61"/>
    <mergeCell ref="AX61:BA61"/>
    <mergeCell ref="BB61:BE61"/>
    <mergeCell ref="BF61:BI61"/>
    <mergeCell ref="BJ61:BK61"/>
    <mergeCell ref="BQ61:BT61"/>
    <mergeCell ref="BU61:BX61"/>
    <mergeCell ref="BY61:CA61"/>
    <mergeCell ref="B60:C60"/>
    <mergeCell ref="E60:F60"/>
    <mergeCell ref="H60:I60"/>
    <mergeCell ref="K60:L60"/>
    <mergeCell ref="N60:O60"/>
    <mergeCell ref="P60:S60"/>
    <mergeCell ref="T60:W60"/>
    <mergeCell ref="X60:AA60"/>
    <mergeCell ref="AB60:AE60"/>
    <mergeCell ref="AF60:AI60"/>
    <mergeCell ref="AJ60:AM60"/>
    <mergeCell ref="AN60:AP60"/>
    <mergeCell ref="AQ60:AT60"/>
    <mergeCell ref="AU60:AW60"/>
    <mergeCell ref="AX60:BA60"/>
    <mergeCell ref="BB60:BE60"/>
    <mergeCell ref="BF60:BI60"/>
    <mergeCell ref="BJ58:BK58"/>
    <mergeCell ref="BQ58:BT58"/>
    <mergeCell ref="BU58:BX58"/>
    <mergeCell ref="BY58:CA58"/>
    <mergeCell ref="B59:C59"/>
    <mergeCell ref="E59:F59"/>
    <mergeCell ref="H59:I59"/>
    <mergeCell ref="K59:L59"/>
    <mergeCell ref="N59:O59"/>
    <mergeCell ref="P59:S59"/>
    <mergeCell ref="T59:W59"/>
    <mergeCell ref="X59:AA59"/>
    <mergeCell ref="AB59:AE59"/>
    <mergeCell ref="AF59:AI59"/>
    <mergeCell ref="AJ59:AM59"/>
    <mergeCell ref="AN59:AP59"/>
    <mergeCell ref="AQ59:AT59"/>
    <mergeCell ref="AU59:AW59"/>
    <mergeCell ref="AX59:BA59"/>
    <mergeCell ref="BB59:BE59"/>
    <mergeCell ref="BF59:BI59"/>
    <mergeCell ref="BJ59:BK59"/>
    <mergeCell ref="BQ59:BT59"/>
    <mergeCell ref="BU59:BX59"/>
    <mergeCell ref="BY59:CA59"/>
    <mergeCell ref="B58:C58"/>
    <mergeCell ref="E58:F58"/>
    <mergeCell ref="H58:I58"/>
    <mergeCell ref="K58:L58"/>
    <mergeCell ref="N58:O58"/>
    <mergeCell ref="P58:S58"/>
    <mergeCell ref="T58:W58"/>
    <mergeCell ref="X58:AA58"/>
    <mergeCell ref="AB58:AE58"/>
    <mergeCell ref="AF58:AI58"/>
    <mergeCell ref="AJ58:AM58"/>
    <mergeCell ref="AN58:AP58"/>
    <mergeCell ref="AQ58:AT58"/>
    <mergeCell ref="AU58:AW58"/>
    <mergeCell ref="AX58:BA58"/>
    <mergeCell ref="BB58:BE58"/>
    <mergeCell ref="BF58:BI58"/>
    <mergeCell ref="BJ56:BK56"/>
    <mergeCell ref="BQ56:BT56"/>
    <mergeCell ref="BU56:BX56"/>
    <mergeCell ref="BY56:CA56"/>
    <mergeCell ref="B57:C57"/>
    <mergeCell ref="E57:F57"/>
    <mergeCell ref="H57:I57"/>
    <mergeCell ref="K57:L57"/>
    <mergeCell ref="N57:O57"/>
    <mergeCell ref="P57:S57"/>
    <mergeCell ref="T57:W57"/>
    <mergeCell ref="X57:AA57"/>
    <mergeCell ref="AB57:AE57"/>
    <mergeCell ref="AF57:AI57"/>
    <mergeCell ref="AJ57:AM57"/>
    <mergeCell ref="AN57:AP57"/>
    <mergeCell ref="AQ57:AT57"/>
    <mergeCell ref="AU57:AW57"/>
    <mergeCell ref="AX57:BA57"/>
    <mergeCell ref="BB57:BE57"/>
    <mergeCell ref="BF57:BI57"/>
    <mergeCell ref="BJ57:BK57"/>
    <mergeCell ref="BQ57:BT57"/>
    <mergeCell ref="BU57:BX57"/>
    <mergeCell ref="BY57:CA57"/>
    <mergeCell ref="B56:C56"/>
    <mergeCell ref="E56:F56"/>
    <mergeCell ref="H56:I56"/>
    <mergeCell ref="K56:L56"/>
    <mergeCell ref="N56:O56"/>
    <mergeCell ref="P56:S56"/>
    <mergeCell ref="T56:W56"/>
    <mergeCell ref="X56:AA56"/>
    <mergeCell ref="AB56:AE56"/>
    <mergeCell ref="AF56:AI56"/>
    <mergeCell ref="AJ56:AM56"/>
    <mergeCell ref="AN56:AP56"/>
    <mergeCell ref="AQ56:AT56"/>
    <mergeCell ref="AU56:AW56"/>
    <mergeCell ref="AX56:BA56"/>
    <mergeCell ref="BB56:BE56"/>
    <mergeCell ref="BF56:BI56"/>
    <mergeCell ref="BJ54:BK54"/>
    <mergeCell ref="BQ54:BT54"/>
    <mergeCell ref="BU54:BX54"/>
    <mergeCell ref="BY54:CA54"/>
    <mergeCell ref="B55:C55"/>
    <mergeCell ref="E55:F55"/>
    <mergeCell ref="H55:I55"/>
    <mergeCell ref="K55:L55"/>
    <mergeCell ref="N55:O55"/>
    <mergeCell ref="P55:S55"/>
    <mergeCell ref="T55:W55"/>
    <mergeCell ref="X55:AA55"/>
    <mergeCell ref="AB55:AE55"/>
    <mergeCell ref="AF55:AI55"/>
    <mergeCell ref="AJ55:AM55"/>
    <mergeCell ref="AN55:AP55"/>
    <mergeCell ref="AQ55:AT55"/>
    <mergeCell ref="AU55:AW55"/>
    <mergeCell ref="AX55:BA55"/>
    <mergeCell ref="BB55:BE55"/>
    <mergeCell ref="BF55:BI55"/>
    <mergeCell ref="BJ55:BK55"/>
    <mergeCell ref="BQ55:BT55"/>
    <mergeCell ref="BU55:BX55"/>
    <mergeCell ref="BY55:CA55"/>
    <mergeCell ref="B54:C54"/>
    <mergeCell ref="E54:F54"/>
    <mergeCell ref="H54:I54"/>
    <mergeCell ref="K54:L54"/>
    <mergeCell ref="N54:O54"/>
    <mergeCell ref="P54:S54"/>
    <mergeCell ref="T54:W54"/>
    <mergeCell ref="X54:AA54"/>
    <mergeCell ref="AB54:AE54"/>
    <mergeCell ref="AF54:AI54"/>
    <mergeCell ref="AJ54:AM54"/>
    <mergeCell ref="AN54:AP54"/>
    <mergeCell ref="AQ54:AT54"/>
    <mergeCell ref="AU54:AW54"/>
    <mergeCell ref="AX54:BA54"/>
    <mergeCell ref="BB54:BE54"/>
    <mergeCell ref="BF54:BI54"/>
    <mergeCell ref="BJ52:BK52"/>
    <mergeCell ref="BQ52:BT52"/>
    <mergeCell ref="BU52:BX52"/>
    <mergeCell ref="BY52:CA52"/>
    <mergeCell ref="B53:C53"/>
    <mergeCell ref="E53:F53"/>
    <mergeCell ref="H53:I53"/>
    <mergeCell ref="K53:L53"/>
    <mergeCell ref="N53:O53"/>
    <mergeCell ref="P53:S53"/>
    <mergeCell ref="T53:W53"/>
    <mergeCell ref="X53:AA53"/>
    <mergeCell ref="AB53:AE53"/>
    <mergeCell ref="AF53:AI53"/>
    <mergeCell ref="AJ53:AM53"/>
    <mergeCell ref="AN53:AP53"/>
    <mergeCell ref="AQ53:AT53"/>
    <mergeCell ref="AU53:AW53"/>
    <mergeCell ref="AX53:BA53"/>
    <mergeCell ref="BB53:BE53"/>
    <mergeCell ref="BF53:BI53"/>
    <mergeCell ref="BJ53:BK53"/>
    <mergeCell ref="BQ53:BT53"/>
    <mergeCell ref="BU53:BX53"/>
    <mergeCell ref="BY53:CA53"/>
    <mergeCell ref="B52:C52"/>
    <mergeCell ref="E52:F52"/>
    <mergeCell ref="H52:I52"/>
    <mergeCell ref="K52:L52"/>
    <mergeCell ref="N52:O52"/>
    <mergeCell ref="P52:S52"/>
    <mergeCell ref="T52:W52"/>
    <mergeCell ref="X52:AA52"/>
    <mergeCell ref="AB52:AE52"/>
    <mergeCell ref="AF52:AI52"/>
    <mergeCell ref="AJ52:AM52"/>
    <mergeCell ref="AN52:AP52"/>
    <mergeCell ref="AQ52:AT52"/>
    <mergeCell ref="AU52:AW52"/>
    <mergeCell ref="AX52:BA52"/>
    <mergeCell ref="BB52:BE52"/>
    <mergeCell ref="BF52:BI52"/>
    <mergeCell ref="BJ50:BK50"/>
    <mergeCell ref="BQ50:BT50"/>
    <mergeCell ref="BU50:BX50"/>
    <mergeCell ref="BY50:CA50"/>
    <mergeCell ref="B51:C51"/>
    <mergeCell ref="E51:F51"/>
    <mergeCell ref="H51:I51"/>
    <mergeCell ref="K51:L51"/>
    <mergeCell ref="N51:O51"/>
    <mergeCell ref="P51:S51"/>
    <mergeCell ref="T51:W51"/>
    <mergeCell ref="X51:AA51"/>
    <mergeCell ref="AB51:AE51"/>
    <mergeCell ref="AF51:AI51"/>
    <mergeCell ref="AJ51:AM51"/>
    <mergeCell ref="AN51:AP51"/>
    <mergeCell ref="AQ51:AT51"/>
    <mergeCell ref="AU51:AW51"/>
    <mergeCell ref="AX51:BA51"/>
    <mergeCell ref="BB51:BE51"/>
    <mergeCell ref="BF51:BI51"/>
    <mergeCell ref="BJ51:BK51"/>
    <mergeCell ref="BQ51:BT51"/>
    <mergeCell ref="BU51:BX51"/>
    <mergeCell ref="BY51:CA51"/>
    <mergeCell ref="B50:C50"/>
    <mergeCell ref="E50:F50"/>
    <mergeCell ref="H50:I50"/>
    <mergeCell ref="K50:L50"/>
    <mergeCell ref="N50:O50"/>
    <mergeCell ref="P50:S50"/>
    <mergeCell ref="T50:W50"/>
    <mergeCell ref="X50:AA50"/>
    <mergeCell ref="AB50:AE50"/>
    <mergeCell ref="AF50:AI50"/>
    <mergeCell ref="AJ50:AM50"/>
    <mergeCell ref="AN50:AP50"/>
    <mergeCell ref="AQ50:AT50"/>
    <mergeCell ref="AU50:AW50"/>
    <mergeCell ref="AX50:BA50"/>
    <mergeCell ref="BB50:BE50"/>
    <mergeCell ref="BF50:BI50"/>
    <mergeCell ref="B47:C49"/>
    <mergeCell ref="D47:D49"/>
    <mergeCell ref="E47:O47"/>
    <mergeCell ref="P47:W47"/>
    <mergeCell ref="X47:AA49"/>
    <mergeCell ref="AB47:AI47"/>
    <mergeCell ref="AJ47:AM49"/>
    <mergeCell ref="AN47:AP49"/>
    <mergeCell ref="AQ47:AT49"/>
    <mergeCell ref="AU47:AW49"/>
    <mergeCell ref="AX47:BA49"/>
    <mergeCell ref="BB47:BE49"/>
    <mergeCell ref="BF47:BI49"/>
    <mergeCell ref="BJ47:BK49"/>
    <mergeCell ref="BQ47:BT49"/>
    <mergeCell ref="BU47:BX49"/>
    <mergeCell ref="BY47:CA49"/>
    <mergeCell ref="P48:S49"/>
    <mergeCell ref="T48:W49"/>
    <mergeCell ref="AB48:AE49"/>
    <mergeCell ref="AF48:AI49"/>
    <mergeCell ref="E49:I49"/>
    <mergeCell ref="K49:O49"/>
    <mergeCell ref="BJ38:BK38"/>
    <mergeCell ref="BQ38:BT38"/>
    <mergeCell ref="BU38:BX38"/>
    <mergeCell ref="BY38:CA38"/>
    <mergeCell ref="AH39:AI40"/>
    <mergeCell ref="AJ39:AM40"/>
    <mergeCell ref="AN39:AP40"/>
    <mergeCell ref="AQ39:AT40"/>
    <mergeCell ref="AU39:AW40"/>
    <mergeCell ref="AX39:BA40"/>
    <mergeCell ref="BB39:BE40"/>
    <mergeCell ref="BF39:BI40"/>
    <mergeCell ref="BJ39:BK40"/>
    <mergeCell ref="BQ39:BT40"/>
    <mergeCell ref="BU39:BX40"/>
    <mergeCell ref="BY39:CA40"/>
    <mergeCell ref="B42:D44"/>
    <mergeCell ref="E42:H42"/>
    <mergeCell ref="I42:M42"/>
    <mergeCell ref="AE42:AG44"/>
    <mergeCell ref="AH42:AK42"/>
    <mergeCell ref="AL42:AP42"/>
    <mergeCell ref="E43:H44"/>
    <mergeCell ref="I43:M44"/>
    <mergeCell ref="AH43:AK44"/>
    <mergeCell ref="AL43:AP44"/>
    <mergeCell ref="B38:C38"/>
    <mergeCell ref="E38:F38"/>
    <mergeCell ref="H38:I38"/>
    <mergeCell ref="K38:L38"/>
    <mergeCell ref="N38:O38"/>
    <mergeCell ref="P38:S38"/>
    <mergeCell ref="T38:W38"/>
    <mergeCell ref="X38:AA38"/>
    <mergeCell ref="AB38:AE38"/>
    <mergeCell ref="AF38:AI38"/>
    <mergeCell ref="AJ38:AM38"/>
    <mergeCell ref="AN38:AP38"/>
    <mergeCell ref="AQ38:AT38"/>
    <mergeCell ref="AU38:AW38"/>
    <mergeCell ref="AX38:BA38"/>
    <mergeCell ref="BB38:BE38"/>
    <mergeCell ref="BF38:BI38"/>
    <mergeCell ref="BJ36:BK36"/>
    <mergeCell ref="BQ36:BT36"/>
    <mergeCell ref="BU36:BX36"/>
    <mergeCell ref="BY36:CA36"/>
    <mergeCell ref="B37:C37"/>
    <mergeCell ref="E37:F37"/>
    <mergeCell ref="H37:I37"/>
    <mergeCell ref="K37:L37"/>
    <mergeCell ref="N37:O37"/>
    <mergeCell ref="P37:S37"/>
    <mergeCell ref="T37:W37"/>
    <mergeCell ref="X37:AA37"/>
    <mergeCell ref="AB37:AE37"/>
    <mergeCell ref="AF37:AI37"/>
    <mergeCell ref="AJ37:AM37"/>
    <mergeCell ref="AN37:AP37"/>
    <mergeCell ref="AQ37:AT37"/>
    <mergeCell ref="AU37:AW37"/>
    <mergeCell ref="AX37:BA37"/>
    <mergeCell ref="BB37:BE37"/>
    <mergeCell ref="BF37:BI37"/>
    <mergeCell ref="BJ37:BK37"/>
    <mergeCell ref="BQ37:BT37"/>
    <mergeCell ref="BU37:BX37"/>
    <mergeCell ref="BY37:CA37"/>
    <mergeCell ref="B36:C36"/>
    <mergeCell ref="E36:F36"/>
    <mergeCell ref="H36:I36"/>
    <mergeCell ref="K36:L36"/>
    <mergeCell ref="N36:O36"/>
    <mergeCell ref="P36:S36"/>
    <mergeCell ref="T36:W36"/>
    <mergeCell ref="X36:AA36"/>
    <mergeCell ref="AB36:AE36"/>
    <mergeCell ref="AF36:AI36"/>
    <mergeCell ref="AJ36:AM36"/>
    <mergeCell ref="AN36:AP36"/>
    <mergeCell ref="AQ36:AT36"/>
    <mergeCell ref="AU36:AW36"/>
    <mergeCell ref="AX36:BA36"/>
    <mergeCell ref="BB36:BE36"/>
    <mergeCell ref="BF36:BI36"/>
    <mergeCell ref="BJ34:BK34"/>
    <mergeCell ref="BQ34:BT34"/>
    <mergeCell ref="BU34:BX34"/>
    <mergeCell ref="BY34:CA34"/>
    <mergeCell ref="B35:C35"/>
    <mergeCell ref="E35:F35"/>
    <mergeCell ref="H35:I35"/>
    <mergeCell ref="K35:L35"/>
    <mergeCell ref="N35:O35"/>
    <mergeCell ref="P35:S35"/>
    <mergeCell ref="T35:W35"/>
    <mergeCell ref="X35:AA35"/>
    <mergeCell ref="AB35:AE35"/>
    <mergeCell ref="AF35:AI35"/>
    <mergeCell ref="AJ35:AM35"/>
    <mergeCell ref="AN35:AP35"/>
    <mergeCell ref="AQ35:AT35"/>
    <mergeCell ref="AU35:AW35"/>
    <mergeCell ref="AX35:BA35"/>
    <mergeCell ref="BB35:BE35"/>
    <mergeCell ref="BF35:BI35"/>
    <mergeCell ref="BJ35:BK35"/>
    <mergeCell ref="BQ35:BT35"/>
    <mergeCell ref="BU35:BX35"/>
    <mergeCell ref="BY35:CA35"/>
    <mergeCell ref="B34:C34"/>
    <mergeCell ref="E34:F34"/>
    <mergeCell ref="H34:I34"/>
    <mergeCell ref="K34:L34"/>
    <mergeCell ref="N34:O34"/>
    <mergeCell ref="P34:S34"/>
    <mergeCell ref="T34:W34"/>
    <mergeCell ref="X34:AA34"/>
    <mergeCell ref="AB34:AE34"/>
    <mergeCell ref="AF34:AI34"/>
    <mergeCell ref="AJ34:AM34"/>
    <mergeCell ref="AN34:AP34"/>
    <mergeCell ref="AQ34:AT34"/>
    <mergeCell ref="AU34:AW34"/>
    <mergeCell ref="AX34:BA34"/>
    <mergeCell ref="BB34:BE34"/>
    <mergeCell ref="BF34:BI34"/>
    <mergeCell ref="BJ32:BK32"/>
    <mergeCell ref="BQ32:BT32"/>
    <mergeCell ref="BU32:BX32"/>
    <mergeCell ref="BY32:CA32"/>
    <mergeCell ref="B33:C33"/>
    <mergeCell ref="E33:F33"/>
    <mergeCell ref="H33:I33"/>
    <mergeCell ref="K33:L33"/>
    <mergeCell ref="N33:O33"/>
    <mergeCell ref="P33:S33"/>
    <mergeCell ref="T33:W33"/>
    <mergeCell ref="X33:AA33"/>
    <mergeCell ref="AB33:AE33"/>
    <mergeCell ref="AF33:AI33"/>
    <mergeCell ref="AJ33:AM33"/>
    <mergeCell ref="AN33:AP33"/>
    <mergeCell ref="AQ33:AT33"/>
    <mergeCell ref="AU33:AW33"/>
    <mergeCell ref="AX33:BA33"/>
    <mergeCell ref="BB33:BE33"/>
    <mergeCell ref="BF33:BI33"/>
    <mergeCell ref="BJ33:BK33"/>
    <mergeCell ref="BQ33:BT33"/>
    <mergeCell ref="BU33:BX33"/>
    <mergeCell ref="BY33:CA33"/>
    <mergeCell ref="B32:C32"/>
    <mergeCell ref="E32:F32"/>
    <mergeCell ref="H32:I32"/>
    <mergeCell ref="K32:L32"/>
    <mergeCell ref="N32:O32"/>
    <mergeCell ref="P32:S32"/>
    <mergeCell ref="T32:W32"/>
    <mergeCell ref="X32:AA32"/>
    <mergeCell ref="AB32:AE32"/>
    <mergeCell ref="AF32:AI32"/>
    <mergeCell ref="AJ32:AM32"/>
    <mergeCell ref="AN32:AP32"/>
    <mergeCell ref="AQ32:AT32"/>
    <mergeCell ref="AU32:AW32"/>
    <mergeCell ref="AX32:BA32"/>
    <mergeCell ref="BB32:BE32"/>
    <mergeCell ref="BF32:BI32"/>
    <mergeCell ref="BJ30:BK30"/>
    <mergeCell ref="BQ30:BT30"/>
    <mergeCell ref="BU30:BX30"/>
    <mergeCell ref="BY30:CA30"/>
    <mergeCell ref="B31:C31"/>
    <mergeCell ref="E31:F31"/>
    <mergeCell ref="H31:I31"/>
    <mergeCell ref="K31:L31"/>
    <mergeCell ref="N31:O31"/>
    <mergeCell ref="P31:S31"/>
    <mergeCell ref="T31:W31"/>
    <mergeCell ref="X31:AA31"/>
    <mergeCell ref="AB31:AE31"/>
    <mergeCell ref="AF31:AI31"/>
    <mergeCell ref="AJ31:AM31"/>
    <mergeCell ref="AN31:AP31"/>
    <mergeCell ref="AQ31:AT31"/>
    <mergeCell ref="AU31:AW31"/>
    <mergeCell ref="AX31:BA31"/>
    <mergeCell ref="BB31:BE31"/>
    <mergeCell ref="BF31:BI31"/>
    <mergeCell ref="BJ31:BK31"/>
    <mergeCell ref="BQ31:BT31"/>
    <mergeCell ref="BU31:BX31"/>
    <mergeCell ref="BY31:CA31"/>
    <mergeCell ref="B30:C30"/>
    <mergeCell ref="E30:F30"/>
    <mergeCell ref="H30:I30"/>
    <mergeCell ref="K30:L30"/>
    <mergeCell ref="N30:O30"/>
    <mergeCell ref="P30:S30"/>
    <mergeCell ref="T30:W30"/>
    <mergeCell ref="X30:AA30"/>
    <mergeCell ref="AB30:AE30"/>
    <mergeCell ref="AF30:AI30"/>
    <mergeCell ref="AJ30:AM30"/>
    <mergeCell ref="AN30:AP30"/>
    <mergeCell ref="AQ30:AT30"/>
    <mergeCell ref="AU30:AW30"/>
    <mergeCell ref="AX30:BA30"/>
    <mergeCell ref="BB30:BE30"/>
    <mergeCell ref="BF30:BI30"/>
    <mergeCell ref="BJ28:BK28"/>
    <mergeCell ref="BQ28:BT28"/>
    <mergeCell ref="BU28:BX28"/>
    <mergeCell ref="BY28:CA28"/>
    <mergeCell ref="B29:C29"/>
    <mergeCell ref="E29:F29"/>
    <mergeCell ref="H29:I29"/>
    <mergeCell ref="K29:L29"/>
    <mergeCell ref="N29:O29"/>
    <mergeCell ref="P29:S29"/>
    <mergeCell ref="T29:W29"/>
    <mergeCell ref="X29:AA29"/>
    <mergeCell ref="AB29:AE29"/>
    <mergeCell ref="AF29:AI29"/>
    <mergeCell ref="AJ29:AM29"/>
    <mergeCell ref="AN29:AP29"/>
    <mergeCell ref="AQ29:AT29"/>
    <mergeCell ref="AU29:AW29"/>
    <mergeCell ref="AX29:BA29"/>
    <mergeCell ref="BB29:BE29"/>
    <mergeCell ref="BF29:BI29"/>
    <mergeCell ref="BJ29:BK29"/>
    <mergeCell ref="BQ29:BT29"/>
    <mergeCell ref="BU29:BX29"/>
    <mergeCell ref="BY29:CA29"/>
    <mergeCell ref="B28:C28"/>
    <mergeCell ref="E28:F28"/>
    <mergeCell ref="H28:I28"/>
    <mergeCell ref="K28:L28"/>
    <mergeCell ref="N28:O28"/>
    <mergeCell ref="P28:S28"/>
    <mergeCell ref="T28:W28"/>
    <mergeCell ref="X28:AA28"/>
    <mergeCell ref="AB28:AE28"/>
    <mergeCell ref="AF28:AI28"/>
    <mergeCell ref="AJ28:AM28"/>
    <mergeCell ref="AN28:AP28"/>
    <mergeCell ref="AQ28:AT28"/>
    <mergeCell ref="AU28:AW28"/>
    <mergeCell ref="AX28:BA28"/>
    <mergeCell ref="BB28:BE28"/>
    <mergeCell ref="BF28:BI28"/>
    <mergeCell ref="BJ26:BK26"/>
    <mergeCell ref="BQ26:BT26"/>
    <mergeCell ref="BU26:BX26"/>
    <mergeCell ref="BY26:CA26"/>
    <mergeCell ref="B27:C27"/>
    <mergeCell ref="E27:F27"/>
    <mergeCell ref="H27:I27"/>
    <mergeCell ref="K27:L27"/>
    <mergeCell ref="N27:O27"/>
    <mergeCell ref="P27:S27"/>
    <mergeCell ref="T27:W27"/>
    <mergeCell ref="X27:AA27"/>
    <mergeCell ref="AB27:AE27"/>
    <mergeCell ref="AF27:AI27"/>
    <mergeCell ref="AJ27:AM27"/>
    <mergeCell ref="AN27:AP27"/>
    <mergeCell ref="AQ27:AT27"/>
    <mergeCell ref="AU27:AW27"/>
    <mergeCell ref="AX27:BA27"/>
    <mergeCell ref="BB27:BE27"/>
    <mergeCell ref="BF27:BI27"/>
    <mergeCell ref="BJ27:BK27"/>
    <mergeCell ref="BQ27:BT27"/>
    <mergeCell ref="BU27:BX27"/>
    <mergeCell ref="BY27:CA27"/>
    <mergeCell ref="B26:C26"/>
    <mergeCell ref="E26:F26"/>
    <mergeCell ref="H26:I26"/>
    <mergeCell ref="K26:L26"/>
    <mergeCell ref="N26:O26"/>
    <mergeCell ref="P26:S26"/>
    <mergeCell ref="T26:W26"/>
    <mergeCell ref="X26:AA26"/>
    <mergeCell ref="AB26:AE26"/>
    <mergeCell ref="AF26:AI26"/>
    <mergeCell ref="AJ26:AM26"/>
    <mergeCell ref="AN26:AP26"/>
    <mergeCell ref="AQ26:AT26"/>
    <mergeCell ref="AU26:AW26"/>
    <mergeCell ref="AX26:BA26"/>
    <mergeCell ref="BB26:BE26"/>
    <mergeCell ref="BF26:BI26"/>
    <mergeCell ref="BJ24:BK24"/>
    <mergeCell ref="BQ24:BT24"/>
    <mergeCell ref="BU24:BX24"/>
    <mergeCell ref="BY24:CA24"/>
    <mergeCell ref="B25:C25"/>
    <mergeCell ref="E25:F25"/>
    <mergeCell ref="H25:I25"/>
    <mergeCell ref="K25:L25"/>
    <mergeCell ref="N25:O25"/>
    <mergeCell ref="P25:S25"/>
    <mergeCell ref="T25:W25"/>
    <mergeCell ref="X25:AA25"/>
    <mergeCell ref="AB25:AE25"/>
    <mergeCell ref="AF25:AI25"/>
    <mergeCell ref="AJ25:AM25"/>
    <mergeCell ref="AN25:AP25"/>
    <mergeCell ref="AQ25:AT25"/>
    <mergeCell ref="AU25:AW25"/>
    <mergeCell ref="AX25:BA25"/>
    <mergeCell ref="BB25:BE25"/>
    <mergeCell ref="BF25:BI25"/>
    <mergeCell ref="BJ25:BK25"/>
    <mergeCell ref="BQ25:BT25"/>
    <mergeCell ref="BU25:BX25"/>
    <mergeCell ref="BY25:CA25"/>
    <mergeCell ref="B24:C24"/>
    <mergeCell ref="E24:F24"/>
    <mergeCell ref="H24:I24"/>
    <mergeCell ref="K24:L24"/>
    <mergeCell ref="N24:O24"/>
    <mergeCell ref="P24:S24"/>
    <mergeCell ref="T24:W24"/>
    <mergeCell ref="X24:AA24"/>
    <mergeCell ref="AB24:AE24"/>
    <mergeCell ref="AF24:AI24"/>
    <mergeCell ref="AJ24:AM24"/>
    <mergeCell ref="AN24:AP24"/>
    <mergeCell ref="AQ24:AT24"/>
    <mergeCell ref="AU24:AW24"/>
    <mergeCell ref="AX24:BA24"/>
    <mergeCell ref="BB24:BE24"/>
    <mergeCell ref="BF24:BI24"/>
    <mergeCell ref="BJ22:BK22"/>
    <mergeCell ref="BQ22:BT22"/>
    <mergeCell ref="BU22:BX22"/>
    <mergeCell ref="BY22:CA22"/>
    <mergeCell ref="B23:C23"/>
    <mergeCell ref="E23:F23"/>
    <mergeCell ref="H23:I23"/>
    <mergeCell ref="K23:L23"/>
    <mergeCell ref="N23:O23"/>
    <mergeCell ref="P23:S23"/>
    <mergeCell ref="T23:W23"/>
    <mergeCell ref="X23:AA23"/>
    <mergeCell ref="AB23:AE23"/>
    <mergeCell ref="AF23:AI23"/>
    <mergeCell ref="AJ23:AM23"/>
    <mergeCell ref="AN23:AP23"/>
    <mergeCell ref="AQ23:AT23"/>
    <mergeCell ref="AU23:AW23"/>
    <mergeCell ref="AX23:BA23"/>
    <mergeCell ref="BB23:BE23"/>
    <mergeCell ref="BF23:BI23"/>
    <mergeCell ref="BJ23:BK23"/>
    <mergeCell ref="BQ23:BT23"/>
    <mergeCell ref="BU23:BX23"/>
    <mergeCell ref="BY23:CA23"/>
    <mergeCell ref="B22:C22"/>
    <mergeCell ref="E22:F22"/>
    <mergeCell ref="H22:I22"/>
    <mergeCell ref="K22:L22"/>
    <mergeCell ref="N22:O22"/>
    <mergeCell ref="P22:S22"/>
    <mergeCell ref="T22:W22"/>
    <mergeCell ref="X22:AA22"/>
    <mergeCell ref="AB22:AE22"/>
    <mergeCell ref="AF22:AI22"/>
    <mergeCell ref="AJ22:AM22"/>
    <mergeCell ref="AN22:AP22"/>
    <mergeCell ref="AQ22:AT22"/>
    <mergeCell ref="AU22:AW22"/>
    <mergeCell ref="AX22:BA22"/>
    <mergeCell ref="BB22:BE22"/>
    <mergeCell ref="BF22:BI22"/>
    <mergeCell ref="BJ20:BK20"/>
    <mergeCell ref="BQ20:BT20"/>
    <mergeCell ref="BU20:BX20"/>
    <mergeCell ref="BY20:CA20"/>
    <mergeCell ref="B21:C21"/>
    <mergeCell ref="E21:F21"/>
    <mergeCell ref="H21:I21"/>
    <mergeCell ref="K21:L21"/>
    <mergeCell ref="N21:O21"/>
    <mergeCell ref="P21:S21"/>
    <mergeCell ref="T21:W21"/>
    <mergeCell ref="X21:AA21"/>
    <mergeCell ref="AB21:AE21"/>
    <mergeCell ref="AF21:AI21"/>
    <mergeCell ref="AJ21:AM21"/>
    <mergeCell ref="AN21:AP21"/>
    <mergeCell ref="AQ21:AT21"/>
    <mergeCell ref="AU21:AW21"/>
    <mergeCell ref="AX21:BA21"/>
    <mergeCell ref="BB21:BE21"/>
    <mergeCell ref="BF21:BI21"/>
    <mergeCell ref="BJ21:BK21"/>
    <mergeCell ref="BQ21:BT21"/>
    <mergeCell ref="BU21:BX21"/>
    <mergeCell ref="BY21:CA21"/>
    <mergeCell ref="B20:C20"/>
    <mergeCell ref="E20:F20"/>
    <mergeCell ref="H20:I20"/>
    <mergeCell ref="K20:L20"/>
    <mergeCell ref="N20:O20"/>
    <mergeCell ref="P20:S20"/>
    <mergeCell ref="T20:W20"/>
    <mergeCell ref="X20:AA20"/>
    <mergeCell ref="AB20:AE20"/>
    <mergeCell ref="AF20:AI20"/>
    <mergeCell ref="AJ20:AM20"/>
    <mergeCell ref="AN20:AP20"/>
    <mergeCell ref="AQ20:AT20"/>
    <mergeCell ref="AU20:AW20"/>
    <mergeCell ref="AX20:BA20"/>
    <mergeCell ref="BB20:BE20"/>
    <mergeCell ref="BF20:BI20"/>
    <mergeCell ref="BJ18:BK18"/>
    <mergeCell ref="BQ18:BT18"/>
    <mergeCell ref="BU18:BX18"/>
    <mergeCell ref="BY18:CA18"/>
    <mergeCell ref="B19:C19"/>
    <mergeCell ref="E19:F19"/>
    <mergeCell ref="H19:I19"/>
    <mergeCell ref="K19:L19"/>
    <mergeCell ref="N19:O19"/>
    <mergeCell ref="P19:S19"/>
    <mergeCell ref="T19:W19"/>
    <mergeCell ref="X19:AA19"/>
    <mergeCell ref="AB19:AE19"/>
    <mergeCell ref="AF19:AI19"/>
    <mergeCell ref="AJ19:AM19"/>
    <mergeCell ref="AN19:AP19"/>
    <mergeCell ref="AQ19:AT19"/>
    <mergeCell ref="AU19:AW19"/>
    <mergeCell ref="AX19:BA19"/>
    <mergeCell ref="BB19:BE19"/>
    <mergeCell ref="BF19:BI19"/>
    <mergeCell ref="BJ19:BK19"/>
    <mergeCell ref="BQ19:BT19"/>
    <mergeCell ref="BU19:BX19"/>
    <mergeCell ref="BY19:CA19"/>
    <mergeCell ref="B18:C18"/>
    <mergeCell ref="E18:F18"/>
    <mergeCell ref="H18:I18"/>
    <mergeCell ref="K18:L18"/>
    <mergeCell ref="N18:O18"/>
    <mergeCell ref="P18:S18"/>
    <mergeCell ref="T18:W18"/>
    <mergeCell ref="X18:AA18"/>
    <mergeCell ref="AB18:AE18"/>
    <mergeCell ref="AF18:AI18"/>
    <mergeCell ref="AJ18:AM18"/>
    <mergeCell ref="AN18:AP18"/>
    <mergeCell ref="AQ18:AT18"/>
    <mergeCell ref="AU18:AW18"/>
    <mergeCell ref="AX18:BA18"/>
    <mergeCell ref="BB18:BE18"/>
    <mergeCell ref="BF18:BI18"/>
    <mergeCell ref="BJ16:BK16"/>
    <mergeCell ref="BQ16:BT16"/>
    <mergeCell ref="BU16:BX16"/>
    <mergeCell ref="BY16:CA16"/>
    <mergeCell ref="B17:C17"/>
    <mergeCell ref="E17:F17"/>
    <mergeCell ref="H17:I17"/>
    <mergeCell ref="K17:L17"/>
    <mergeCell ref="N17:O17"/>
    <mergeCell ref="P17:S17"/>
    <mergeCell ref="T17:W17"/>
    <mergeCell ref="X17:AA17"/>
    <mergeCell ref="AB17:AE17"/>
    <mergeCell ref="AF17:AI17"/>
    <mergeCell ref="AJ17:AM17"/>
    <mergeCell ref="AN17:AP17"/>
    <mergeCell ref="AQ17:AT17"/>
    <mergeCell ref="AU17:AW17"/>
    <mergeCell ref="AX17:BA17"/>
    <mergeCell ref="BB17:BE17"/>
    <mergeCell ref="BF17:BI17"/>
    <mergeCell ref="BJ17:BK17"/>
    <mergeCell ref="BQ17:BT17"/>
    <mergeCell ref="BU17:BX17"/>
    <mergeCell ref="BY17:CA17"/>
    <mergeCell ref="B16:C16"/>
    <mergeCell ref="E16:F16"/>
    <mergeCell ref="H16:I16"/>
    <mergeCell ref="K16:L16"/>
    <mergeCell ref="N16:O16"/>
    <mergeCell ref="P16:S16"/>
    <mergeCell ref="T16:W16"/>
    <mergeCell ref="X16:AA16"/>
    <mergeCell ref="AB16:AE16"/>
    <mergeCell ref="AF16:AI16"/>
    <mergeCell ref="AJ16:AM16"/>
    <mergeCell ref="AN16:AP16"/>
    <mergeCell ref="AQ16:AT16"/>
    <mergeCell ref="AU16:AW16"/>
    <mergeCell ref="AX16:BA16"/>
    <mergeCell ref="BB16:BE16"/>
    <mergeCell ref="BF16:BI16"/>
    <mergeCell ref="BJ14:BK14"/>
    <mergeCell ref="BQ14:BT14"/>
    <mergeCell ref="BU14:BX14"/>
    <mergeCell ref="BY14:CA14"/>
    <mergeCell ref="B15:C15"/>
    <mergeCell ref="E15:F15"/>
    <mergeCell ref="H15:I15"/>
    <mergeCell ref="K15:L15"/>
    <mergeCell ref="N15:O15"/>
    <mergeCell ref="P15:S15"/>
    <mergeCell ref="T15:W15"/>
    <mergeCell ref="X15:AA15"/>
    <mergeCell ref="AB15:AE15"/>
    <mergeCell ref="AF15:AI15"/>
    <mergeCell ref="AJ15:AM15"/>
    <mergeCell ref="AN15:AP15"/>
    <mergeCell ref="AQ15:AT15"/>
    <mergeCell ref="AU15:AW15"/>
    <mergeCell ref="AX15:BA15"/>
    <mergeCell ref="BB15:BE15"/>
    <mergeCell ref="BF15:BI15"/>
    <mergeCell ref="BJ15:BK15"/>
    <mergeCell ref="BQ15:BT15"/>
    <mergeCell ref="BU15:BX15"/>
    <mergeCell ref="BY15:CA15"/>
    <mergeCell ref="B14:C14"/>
    <mergeCell ref="E14:F14"/>
    <mergeCell ref="H14:I14"/>
    <mergeCell ref="K14:L14"/>
    <mergeCell ref="N14:O14"/>
    <mergeCell ref="P14:S14"/>
    <mergeCell ref="T14:W14"/>
    <mergeCell ref="X14:AA14"/>
    <mergeCell ref="AB14:AE14"/>
    <mergeCell ref="AF14:AI14"/>
    <mergeCell ref="AJ14:AM14"/>
    <mergeCell ref="AN14:AP14"/>
    <mergeCell ref="AQ14:AT14"/>
    <mergeCell ref="AU14:AW14"/>
    <mergeCell ref="AX14:BA14"/>
    <mergeCell ref="BB14:BE14"/>
    <mergeCell ref="BF14:BI14"/>
    <mergeCell ref="BJ12:BK12"/>
    <mergeCell ref="BQ12:BT12"/>
    <mergeCell ref="BU12:BX12"/>
    <mergeCell ref="BY12:CA12"/>
    <mergeCell ref="B13:C13"/>
    <mergeCell ref="E13:F13"/>
    <mergeCell ref="H13:I13"/>
    <mergeCell ref="K13:L13"/>
    <mergeCell ref="N13:O13"/>
    <mergeCell ref="P13:S13"/>
    <mergeCell ref="T13:W13"/>
    <mergeCell ref="X13:AA13"/>
    <mergeCell ref="AB13:AE13"/>
    <mergeCell ref="AF13:AI13"/>
    <mergeCell ref="AJ13:AM13"/>
    <mergeCell ref="AN13:AP13"/>
    <mergeCell ref="AQ13:AT13"/>
    <mergeCell ref="AU13:AW13"/>
    <mergeCell ref="AX13:BA13"/>
    <mergeCell ref="BB13:BE13"/>
    <mergeCell ref="BF13:BI13"/>
    <mergeCell ref="BJ13:BK13"/>
    <mergeCell ref="BJ11:BK11"/>
    <mergeCell ref="BQ11:BT11"/>
    <mergeCell ref="BU11:BX11"/>
    <mergeCell ref="BY11:CA11"/>
    <mergeCell ref="B10:C10"/>
    <mergeCell ref="E10:F10"/>
    <mergeCell ref="H10:I10"/>
    <mergeCell ref="K10:L10"/>
    <mergeCell ref="N10:O10"/>
    <mergeCell ref="P10:S10"/>
    <mergeCell ref="T10:W10"/>
    <mergeCell ref="BQ13:BT13"/>
    <mergeCell ref="BU13:BX13"/>
    <mergeCell ref="BY13:CA13"/>
    <mergeCell ref="B12:C12"/>
    <mergeCell ref="E12:F12"/>
    <mergeCell ref="H12:I12"/>
    <mergeCell ref="K12:L12"/>
    <mergeCell ref="N12:O12"/>
    <mergeCell ref="P12:S12"/>
    <mergeCell ref="T12:W12"/>
    <mergeCell ref="X12:AA12"/>
    <mergeCell ref="AB12:AE12"/>
    <mergeCell ref="AF12:AI12"/>
    <mergeCell ref="AJ12:AM12"/>
    <mergeCell ref="AN12:AP12"/>
    <mergeCell ref="AQ12:AT12"/>
    <mergeCell ref="AU12:AW12"/>
    <mergeCell ref="AX12:BA12"/>
    <mergeCell ref="BB12:BE12"/>
    <mergeCell ref="BF12:BI12"/>
    <mergeCell ref="B11:C11"/>
    <mergeCell ref="E11:F11"/>
    <mergeCell ref="H11:I11"/>
    <mergeCell ref="K11:L11"/>
    <mergeCell ref="N11:O11"/>
    <mergeCell ref="P11:S11"/>
    <mergeCell ref="T11:W11"/>
    <mergeCell ref="X11:AA11"/>
    <mergeCell ref="AB11:AE11"/>
    <mergeCell ref="AF11:AI11"/>
    <mergeCell ref="AJ11:AM11"/>
    <mergeCell ref="AN11:AP11"/>
    <mergeCell ref="AQ11:AT11"/>
    <mergeCell ref="AU11:AW11"/>
    <mergeCell ref="AX11:BA11"/>
    <mergeCell ref="BB11:BE11"/>
    <mergeCell ref="BF11:BI11"/>
    <mergeCell ref="X10:AA10"/>
    <mergeCell ref="AB10:AE10"/>
    <mergeCell ref="AF10:AI10"/>
    <mergeCell ref="AJ10:AM10"/>
    <mergeCell ref="AN10:AP10"/>
    <mergeCell ref="AQ10:AT10"/>
    <mergeCell ref="AU10:AW10"/>
    <mergeCell ref="AX10:BA10"/>
    <mergeCell ref="BB10:BE10"/>
    <mergeCell ref="BF10:BI10"/>
    <mergeCell ref="BU6:BX8"/>
    <mergeCell ref="BY6:CA8"/>
    <mergeCell ref="P7:S8"/>
    <mergeCell ref="T7:W8"/>
    <mergeCell ref="AB7:AE8"/>
    <mergeCell ref="AF7:AI8"/>
    <mergeCell ref="E8:I8"/>
    <mergeCell ref="K8:O8"/>
    <mergeCell ref="BJ9:BK9"/>
    <mergeCell ref="BQ9:BT9"/>
    <mergeCell ref="BU9:BX9"/>
    <mergeCell ref="BY9:CA9"/>
    <mergeCell ref="BJ10:BK10"/>
    <mergeCell ref="BQ10:BT10"/>
    <mergeCell ref="BU10:BX10"/>
    <mergeCell ref="BY10:CA10"/>
    <mergeCell ref="B9:C9"/>
    <mergeCell ref="E9:F9"/>
    <mergeCell ref="H9:I9"/>
    <mergeCell ref="K9:L9"/>
    <mergeCell ref="N9:O9"/>
    <mergeCell ref="P9:S9"/>
    <mergeCell ref="T9:W9"/>
    <mergeCell ref="X9:AA9"/>
    <mergeCell ref="AB9:AE9"/>
    <mergeCell ref="AF9:AI9"/>
    <mergeCell ref="AJ9:AM9"/>
    <mergeCell ref="AN9:AP9"/>
    <mergeCell ref="AQ9:AT9"/>
    <mergeCell ref="AU9:AW9"/>
    <mergeCell ref="AX9:BA9"/>
    <mergeCell ref="BB9:BE9"/>
    <mergeCell ref="BQ6:BT8"/>
    <mergeCell ref="BF9:BI9"/>
    <mergeCell ref="BF3:BH4"/>
    <mergeCell ref="AL4:AS4"/>
    <mergeCell ref="B6:C8"/>
    <mergeCell ref="D6:D8"/>
    <mergeCell ref="E6:O6"/>
    <mergeCell ref="P6:W6"/>
    <mergeCell ref="X6:AA8"/>
    <mergeCell ref="AB6:AI6"/>
    <mergeCell ref="AJ6:AM8"/>
    <mergeCell ref="AN6:AP8"/>
    <mergeCell ref="AQ6:AT8"/>
    <mergeCell ref="AU6:AW8"/>
    <mergeCell ref="AX6:BA8"/>
    <mergeCell ref="BB6:BE8"/>
    <mergeCell ref="BF6:BI8"/>
    <mergeCell ref="BJ6:BK8"/>
  </mergeCells>
  <phoneticPr fontId="56"/>
  <pageMargins left="0.25" right="0.25" top="0.30972222222222201" bottom="0.3" header="0.51180555555555496" footer="0.51180555555555496"/>
  <pageSetup paperSize="9" scale="64" firstPageNumber="0"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156082"/>
    <pageSetUpPr fitToPage="1"/>
  </sheetPr>
  <dimension ref="A2:AMK75"/>
  <sheetViews>
    <sheetView view="pageBreakPreview" zoomScaleNormal="70" workbookViewId="0">
      <selection activeCell="R43" sqref="R43"/>
    </sheetView>
  </sheetViews>
  <sheetFormatPr defaultRowHeight="18" x14ac:dyDescent="0.45"/>
  <cols>
    <col min="1" max="18" width="3.09765625" style="37" customWidth="1"/>
    <col min="19" max="19" width="3.59765625" style="37" customWidth="1"/>
    <col min="20" max="61" width="3.09765625" style="37" customWidth="1"/>
    <col min="62" max="79" width="3.09765625" style="38" customWidth="1"/>
    <col min="80" max="1025" width="3.09765625" style="37" customWidth="1"/>
  </cols>
  <sheetData>
    <row r="2" spans="2:79" ht="18.75" customHeight="1" x14ac:dyDescent="0.45">
      <c r="BF2" s="77"/>
      <c r="BG2" s="78"/>
      <c r="BH2" s="78"/>
      <c r="BI2" s="79"/>
    </row>
    <row r="3" spans="2:79" ht="18.75" customHeight="1" x14ac:dyDescent="0.45">
      <c r="T3" s="42"/>
      <c r="U3" s="43"/>
      <c r="V3" s="43"/>
      <c r="W3" s="43"/>
      <c r="X3" s="43"/>
      <c r="Y3" s="43"/>
      <c r="Z3" s="43"/>
      <c r="AA3" s="43"/>
      <c r="AB3" s="43"/>
      <c r="AC3" s="43"/>
      <c r="AD3" s="43"/>
      <c r="AE3" s="43"/>
      <c r="AF3" s="44"/>
      <c r="AH3" s="42"/>
      <c r="AI3" s="43"/>
      <c r="AJ3" s="43"/>
      <c r="AK3" s="43"/>
      <c r="AL3" s="43"/>
      <c r="AM3" s="43"/>
      <c r="AN3" s="43"/>
      <c r="AO3" s="43"/>
      <c r="AP3" s="43"/>
      <c r="AQ3" s="43"/>
      <c r="AR3" s="43"/>
      <c r="AS3" s="44"/>
      <c r="BF3" s="273"/>
      <c r="BG3" s="273"/>
      <c r="BH3" s="273"/>
      <c r="BI3" s="80"/>
      <c r="BU3" s="46"/>
    </row>
    <row r="4" spans="2:79" ht="18.75" customHeight="1" x14ac:dyDescent="0.45">
      <c r="T4" s="47"/>
      <c r="U4" s="48" t="s">
        <v>2</v>
      </c>
      <c r="V4" s="48"/>
      <c r="W4" s="48"/>
      <c r="X4" s="48" t="s">
        <v>36</v>
      </c>
      <c r="Y4" s="48"/>
      <c r="Z4" s="49"/>
      <c r="AA4" s="48" t="s">
        <v>3</v>
      </c>
      <c r="AB4" s="49"/>
      <c r="AC4" s="48" t="s">
        <v>37</v>
      </c>
      <c r="AD4" s="48"/>
      <c r="AE4" s="48"/>
      <c r="AF4" s="50"/>
      <c r="AH4" s="47"/>
      <c r="AI4" s="48" t="s">
        <v>5</v>
      </c>
      <c r="AJ4" s="48"/>
      <c r="AK4" s="48"/>
      <c r="AL4" s="158"/>
      <c r="AM4" s="158"/>
      <c r="AN4" s="158"/>
      <c r="AO4" s="158"/>
      <c r="AP4" s="158"/>
      <c r="AQ4" s="158"/>
      <c r="AR4" s="158"/>
      <c r="AS4" s="158"/>
      <c r="AU4" s="51"/>
      <c r="BF4" s="273"/>
      <c r="BG4" s="273"/>
      <c r="BH4" s="273"/>
      <c r="BI4" s="81"/>
    </row>
    <row r="5" spans="2:79" ht="18.75" customHeight="1" x14ac:dyDescent="0.45">
      <c r="W5" s="53"/>
      <c r="AB5" s="53"/>
      <c r="AS5" s="51"/>
    </row>
    <row r="6" spans="2:79" ht="18.75" customHeight="1" x14ac:dyDescent="0.45">
      <c r="B6" s="159" t="s">
        <v>7</v>
      </c>
      <c r="C6" s="159"/>
      <c r="D6" s="160" t="s">
        <v>8</v>
      </c>
      <c r="E6" s="161" t="s">
        <v>9</v>
      </c>
      <c r="F6" s="161"/>
      <c r="G6" s="161"/>
      <c r="H6" s="161"/>
      <c r="I6" s="161"/>
      <c r="J6" s="161"/>
      <c r="K6" s="161"/>
      <c r="L6" s="161"/>
      <c r="M6" s="161"/>
      <c r="N6" s="161"/>
      <c r="O6" s="161"/>
      <c r="P6" s="162" t="s">
        <v>38</v>
      </c>
      <c r="Q6" s="162"/>
      <c r="R6" s="162"/>
      <c r="S6" s="162"/>
      <c r="T6" s="162"/>
      <c r="U6" s="162"/>
      <c r="V6" s="162"/>
      <c r="W6" s="162"/>
      <c r="X6" s="163" t="s">
        <v>12</v>
      </c>
      <c r="Y6" s="163"/>
      <c r="Z6" s="163"/>
      <c r="AA6" s="163"/>
      <c r="AB6" s="163" t="s">
        <v>39</v>
      </c>
      <c r="AC6" s="163"/>
      <c r="AD6" s="163"/>
      <c r="AE6" s="163"/>
      <c r="AF6" s="163"/>
      <c r="AG6" s="163"/>
      <c r="AH6" s="163"/>
      <c r="AI6" s="163"/>
      <c r="AJ6" s="164" t="s">
        <v>40</v>
      </c>
      <c r="AK6" s="164"/>
      <c r="AL6" s="164"/>
      <c r="AM6" s="164"/>
      <c r="AN6" s="165" t="s">
        <v>41</v>
      </c>
      <c r="AO6" s="165"/>
      <c r="AP6" s="165"/>
      <c r="AQ6" s="166" t="s">
        <v>42</v>
      </c>
      <c r="AR6" s="166"/>
      <c r="AS6" s="166"/>
      <c r="AT6" s="166"/>
      <c r="AU6" s="167" t="s">
        <v>43</v>
      </c>
      <c r="AV6" s="167"/>
      <c r="AW6" s="167"/>
      <c r="AX6" s="168" t="s">
        <v>44</v>
      </c>
      <c r="AY6" s="168"/>
      <c r="AZ6" s="168"/>
      <c r="BA6" s="168"/>
      <c r="BB6" s="169" t="s">
        <v>45</v>
      </c>
      <c r="BC6" s="169"/>
      <c r="BD6" s="169"/>
      <c r="BE6" s="169"/>
      <c r="BF6" s="170" t="s">
        <v>46</v>
      </c>
      <c r="BG6" s="170"/>
      <c r="BH6" s="170"/>
      <c r="BI6" s="170"/>
      <c r="BJ6" s="222" t="s">
        <v>47</v>
      </c>
      <c r="BK6" s="222"/>
      <c r="BQ6" s="155" t="s">
        <v>48</v>
      </c>
      <c r="BR6" s="155"/>
      <c r="BS6" s="155"/>
      <c r="BT6" s="155"/>
      <c r="BU6" s="172" t="s">
        <v>49</v>
      </c>
      <c r="BV6" s="172"/>
      <c r="BW6" s="172"/>
      <c r="BX6" s="172"/>
      <c r="BY6" s="173" t="s">
        <v>50</v>
      </c>
      <c r="BZ6" s="173"/>
      <c r="CA6" s="173"/>
    </row>
    <row r="7" spans="2:79" ht="18.75" customHeight="1" x14ac:dyDescent="0.45">
      <c r="B7" s="159"/>
      <c r="C7" s="159"/>
      <c r="D7" s="160"/>
      <c r="E7" s="54"/>
      <c r="F7" s="55"/>
      <c r="G7" s="55"/>
      <c r="H7" s="55"/>
      <c r="I7" s="55"/>
      <c r="J7" s="55"/>
      <c r="K7" s="55"/>
      <c r="L7" s="55"/>
      <c r="M7" s="55"/>
      <c r="N7" s="55"/>
      <c r="O7" s="56"/>
      <c r="P7" s="162" t="s">
        <v>10</v>
      </c>
      <c r="Q7" s="162"/>
      <c r="R7" s="162"/>
      <c r="S7" s="162"/>
      <c r="T7" s="163" t="s">
        <v>11</v>
      </c>
      <c r="U7" s="163"/>
      <c r="V7" s="163"/>
      <c r="W7" s="163"/>
      <c r="X7" s="163"/>
      <c r="Y7" s="163"/>
      <c r="Z7" s="163"/>
      <c r="AA7" s="163"/>
      <c r="AB7" s="163" t="s">
        <v>51</v>
      </c>
      <c r="AC7" s="163"/>
      <c r="AD7" s="163"/>
      <c r="AE7" s="163"/>
      <c r="AF7" s="163" t="s">
        <v>52</v>
      </c>
      <c r="AG7" s="163"/>
      <c r="AH7" s="163"/>
      <c r="AI7" s="163"/>
      <c r="AJ7" s="164"/>
      <c r="AK7" s="164"/>
      <c r="AL7" s="164"/>
      <c r="AM7" s="164"/>
      <c r="AN7" s="165"/>
      <c r="AO7" s="165"/>
      <c r="AP7" s="165"/>
      <c r="AQ7" s="166"/>
      <c r="AR7" s="166"/>
      <c r="AS7" s="166"/>
      <c r="AT7" s="166"/>
      <c r="AU7" s="167"/>
      <c r="AV7" s="167"/>
      <c r="AW7" s="167"/>
      <c r="AX7" s="168"/>
      <c r="AY7" s="168"/>
      <c r="AZ7" s="168"/>
      <c r="BA7" s="168"/>
      <c r="BB7" s="169"/>
      <c r="BC7" s="169"/>
      <c r="BD7" s="169"/>
      <c r="BE7" s="169"/>
      <c r="BF7" s="170"/>
      <c r="BG7" s="170"/>
      <c r="BH7" s="170"/>
      <c r="BI7" s="170"/>
      <c r="BJ7" s="222"/>
      <c r="BK7" s="222"/>
      <c r="BQ7" s="155"/>
      <c r="BR7" s="155"/>
      <c r="BS7" s="155"/>
      <c r="BT7" s="155"/>
      <c r="BU7" s="172"/>
      <c r="BV7" s="172"/>
      <c r="BW7" s="172"/>
      <c r="BX7" s="172"/>
      <c r="BY7" s="173"/>
      <c r="BZ7" s="173"/>
      <c r="CA7" s="173"/>
    </row>
    <row r="8" spans="2:79" ht="18.75" customHeight="1" x14ac:dyDescent="0.45">
      <c r="B8" s="159"/>
      <c r="C8" s="159"/>
      <c r="D8" s="160"/>
      <c r="E8" s="174" t="s">
        <v>18</v>
      </c>
      <c r="F8" s="174"/>
      <c r="G8" s="174"/>
      <c r="H8" s="174"/>
      <c r="I8" s="174"/>
      <c r="J8" s="57" t="s">
        <v>19</v>
      </c>
      <c r="K8" s="175" t="s">
        <v>20</v>
      </c>
      <c r="L8" s="175"/>
      <c r="M8" s="175"/>
      <c r="N8" s="175"/>
      <c r="O8" s="175"/>
      <c r="P8" s="162"/>
      <c r="Q8" s="162"/>
      <c r="R8" s="162"/>
      <c r="S8" s="162"/>
      <c r="T8" s="163"/>
      <c r="U8" s="163"/>
      <c r="V8" s="163"/>
      <c r="W8" s="163"/>
      <c r="X8" s="163"/>
      <c r="Y8" s="163"/>
      <c r="Z8" s="163"/>
      <c r="AA8" s="163"/>
      <c r="AB8" s="163"/>
      <c r="AC8" s="163"/>
      <c r="AD8" s="163"/>
      <c r="AE8" s="163"/>
      <c r="AF8" s="163"/>
      <c r="AG8" s="163"/>
      <c r="AH8" s="163"/>
      <c r="AI8" s="163"/>
      <c r="AJ8" s="164"/>
      <c r="AK8" s="164"/>
      <c r="AL8" s="164"/>
      <c r="AM8" s="164"/>
      <c r="AN8" s="165"/>
      <c r="AO8" s="165"/>
      <c r="AP8" s="165"/>
      <c r="AQ8" s="166"/>
      <c r="AR8" s="166"/>
      <c r="AS8" s="166"/>
      <c r="AT8" s="166"/>
      <c r="AU8" s="167"/>
      <c r="AV8" s="167"/>
      <c r="AW8" s="167"/>
      <c r="AX8" s="168"/>
      <c r="AY8" s="168"/>
      <c r="AZ8" s="168"/>
      <c r="BA8" s="168"/>
      <c r="BB8" s="169"/>
      <c r="BC8" s="169"/>
      <c r="BD8" s="169"/>
      <c r="BE8" s="169"/>
      <c r="BF8" s="170"/>
      <c r="BG8" s="170"/>
      <c r="BH8" s="170"/>
      <c r="BI8" s="170"/>
      <c r="BJ8" s="222"/>
      <c r="BK8" s="222"/>
      <c r="BQ8" s="155"/>
      <c r="BR8" s="155"/>
      <c r="BS8" s="155"/>
      <c r="BT8" s="155"/>
      <c r="BU8" s="172"/>
      <c r="BV8" s="172"/>
      <c r="BW8" s="172"/>
      <c r="BX8" s="172"/>
      <c r="BY8" s="173"/>
      <c r="BZ8" s="173"/>
      <c r="CA8" s="173"/>
    </row>
    <row r="9" spans="2:79" ht="18" customHeight="1" x14ac:dyDescent="0.45">
      <c r="B9" s="180">
        <v>0</v>
      </c>
      <c r="C9" s="180"/>
      <c r="D9" s="58"/>
      <c r="E9" s="181">
        <v>10</v>
      </c>
      <c r="F9" s="181"/>
      <c r="G9" s="59" t="s">
        <v>23</v>
      </c>
      <c r="H9" s="182">
        <v>0</v>
      </c>
      <c r="I9" s="182"/>
      <c r="J9" s="60" t="s">
        <v>19</v>
      </c>
      <c r="K9" s="181">
        <v>15</v>
      </c>
      <c r="L9" s="181"/>
      <c r="M9" s="59" t="s">
        <v>23</v>
      </c>
      <c r="N9" s="182">
        <v>0</v>
      </c>
      <c r="O9" s="182"/>
      <c r="P9" s="183">
        <v>15000</v>
      </c>
      <c r="Q9" s="183"/>
      <c r="R9" s="183"/>
      <c r="S9" s="183"/>
      <c r="T9" s="183">
        <v>2000</v>
      </c>
      <c r="U9" s="183"/>
      <c r="V9" s="183"/>
      <c r="W9" s="183"/>
      <c r="X9" s="183">
        <v>5000</v>
      </c>
      <c r="Y9" s="183"/>
      <c r="Z9" s="183"/>
      <c r="AA9" s="183"/>
      <c r="AB9" s="183">
        <v>0</v>
      </c>
      <c r="AC9" s="183"/>
      <c r="AD9" s="183"/>
      <c r="AE9" s="183"/>
      <c r="AF9" s="183">
        <v>0</v>
      </c>
      <c r="AG9" s="183"/>
      <c r="AH9" s="183"/>
      <c r="AI9" s="183"/>
      <c r="AJ9" s="184">
        <f t="shared" ref="AJ9:AJ38" si="0">P9+T9+IF((AB9-X9)&gt;0,0,(AB9-X9))</f>
        <v>12000</v>
      </c>
      <c r="AK9" s="184"/>
      <c r="AL9" s="184"/>
      <c r="AM9" s="184"/>
      <c r="AN9" s="185">
        <f t="shared" ref="AN9:AN38" si="1">(TIME(AU9,BJ9,0)/"1:0:0")</f>
        <v>5.0000000000000009</v>
      </c>
      <c r="AO9" s="185"/>
      <c r="AP9" s="185"/>
      <c r="AQ9" s="186">
        <f t="shared" ref="AQ9:AQ38" si="2">IFERROR(AJ9/AN9,0)</f>
        <v>2399.9999999999995</v>
      </c>
      <c r="AR9" s="186"/>
      <c r="AS9" s="186"/>
      <c r="AT9" s="186"/>
      <c r="AU9" s="187">
        <f t="shared" ref="AU9:AU38" si="3">IF(K9-E9&gt;=0,K9-E9,24-E9+K9)-IF(N9-H9&lt;0,1,0)</f>
        <v>5</v>
      </c>
      <c r="AV9" s="187"/>
      <c r="AW9" s="187"/>
      <c r="AX9" s="188">
        <f t="shared" ref="AX9:AX38" si="4">AQ9*AU9</f>
        <v>11999.999999999998</v>
      </c>
      <c r="AY9" s="188"/>
      <c r="AZ9" s="188"/>
      <c r="BA9" s="188"/>
      <c r="BB9" s="186">
        <f t="shared" ref="BB9:BB38" si="5">2500*(TIME(AU9,0,0)/"1:0:0")</f>
        <v>12500.000000000002</v>
      </c>
      <c r="BC9" s="186"/>
      <c r="BD9" s="186"/>
      <c r="BE9" s="186"/>
      <c r="BF9" s="156">
        <f t="shared" ref="BF9:BF38" si="6">MIN(AX9,BB9)</f>
        <v>11999.999999999998</v>
      </c>
      <c r="BG9" s="156"/>
      <c r="BH9" s="156"/>
      <c r="BI9" s="156"/>
      <c r="BJ9" s="229">
        <f t="shared" ref="BJ9:BJ38" si="7">IF(N9-H9&lt;0,60+(N9-H9),N9-H9)</f>
        <v>0</v>
      </c>
      <c r="BK9" s="229"/>
      <c r="BQ9" s="177">
        <f>P9+T9</f>
        <v>17000</v>
      </c>
      <c r="BR9" s="177"/>
      <c r="BS9" s="177"/>
      <c r="BT9" s="177"/>
      <c r="BU9" s="178">
        <f t="shared" ref="BU9:BU38" si="8">IF(IFERROR(BQ9/AN9,0)&gt;2500,2500,IFERROR(BQ9/AN9,0))</f>
        <v>2500</v>
      </c>
      <c r="BV9" s="178"/>
      <c r="BW9" s="178"/>
      <c r="BX9" s="178"/>
      <c r="BY9" s="179">
        <f t="shared" ref="BY9:BY38" si="9">IFERROR(ROUNDUP(BF9/BU9,0),0)</f>
        <v>5</v>
      </c>
      <c r="BZ9" s="179"/>
      <c r="CA9" s="179"/>
    </row>
    <row r="10" spans="2:79" ht="18" customHeight="1" x14ac:dyDescent="0.45">
      <c r="B10" s="180">
        <v>0</v>
      </c>
      <c r="C10" s="180"/>
      <c r="D10" s="58"/>
      <c r="E10" s="181">
        <v>10</v>
      </c>
      <c r="F10" s="181"/>
      <c r="G10" s="59" t="s">
        <v>23</v>
      </c>
      <c r="H10" s="182">
        <v>0</v>
      </c>
      <c r="I10" s="182"/>
      <c r="J10" s="60" t="s">
        <v>19</v>
      </c>
      <c r="K10" s="181">
        <v>15</v>
      </c>
      <c r="L10" s="181"/>
      <c r="M10" s="59" t="s">
        <v>23</v>
      </c>
      <c r="N10" s="182">
        <v>30</v>
      </c>
      <c r="O10" s="182"/>
      <c r="P10" s="183">
        <v>16500</v>
      </c>
      <c r="Q10" s="183"/>
      <c r="R10" s="183"/>
      <c r="S10" s="183"/>
      <c r="T10" s="183"/>
      <c r="U10" s="183"/>
      <c r="V10" s="183"/>
      <c r="W10" s="183"/>
      <c r="X10" s="183"/>
      <c r="Y10" s="183"/>
      <c r="Z10" s="183"/>
      <c r="AA10" s="183"/>
      <c r="AB10" s="183">
        <v>0</v>
      </c>
      <c r="AC10" s="183"/>
      <c r="AD10" s="183"/>
      <c r="AE10" s="183"/>
      <c r="AF10" s="183">
        <v>0</v>
      </c>
      <c r="AG10" s="183"/>
      <c r="AH10" s="183"/>
      <c r="AI10" s="183"/>
      <c r="AJ10" s="184">
        <f t="shared" si="0"/>
        <v>16500</v>
      </c>
      <c r="AK10" s="184"/>
      <c r="AL10" s="184"/>
      <c r="AM10" s="184"/>
      <c r="AN10" s="185">
        <f t="shared" si="1"/>
        <v>5.5</v>
      </c>
      <c r="AO10" s="185"/>
      <c r="AP10" s="185"/>
      <c r="AQ10" s="186">
        <f t="shared" si="2"/>
        <v>3000</v>
      </c>
      <c r="AR10" s="186"/>
      <c r="AS10" s="186"/>
      <c r="AT10" s="186"/>
      <c r="AU10" s="187">
        <f t="shared" si="3"/>
        <v>5</v>
      </c>
      <c r="AV10" s="187"/>
      <c r="AW10" s="187"/>
      <c r="AX10" s="188">
        <f t="shared" si="4"/>
        <v>15000</v>
      </c>
      <c r="AY10" s="188"/>
      <c r="AZ10" s="188"/>
      <c r="BA10" s="188"/>
      <c r="BB10" s="186">
        <f t="shared" si="5"/>
        <v>12500.000000000002</v>
      </c>
      <c r="BC10" s="186"/>
      <c r="BD10" s="186"/>
      <c r="BE10" s="186"/>
      <c r="BF10" s="156">
        <f t="shared" si="6"/>
        <v>12500.000000000002</v>
      </c>
      <c r="BG10" s="156"/>
      <c r="BH10" s="156"/>
      <c r="BI10" s="156"/>
      <c r="BJ10" s="229">
        <f t="shared" si="7"/>
        <v>30</v>
      </c>
      <c r="BK10" s="229"/>
      <c r="BQ10" s="177">
        <f>P10+T10</f>
        <v>16500</v>
      </c>
      <c r="BR10" s="177"/>
      <c r="BS10" s="177"/>
      <c r="BT10" s="177"/>
      <c r="BU10" s="178">
        <f t="shared" si="8"/>
        <v>2500</v>
      </c>
      <c r="BV10" s="178"/>
      <c r="BW10" s="178"/>
      <c r="BX10" s="178"/>
      <c r="BY10" s="179">
        <f t="shared" si="9"/>
        <v>5</v>
      </c>
      <c r="BZ10" s="179"/>
      <c r="CA10" s="179"/>
    </row>
    <row r="11" spans="2:79" ht="18" customHeight="1" x14ac:dyDescent="0.45">
      <c r="B11" s="180">
        <v>0</v>
      </c>
      <c r="C11" s="180"/>
      <c r="D11" s="61"/>
      <c r="E11" s="181">
        <v>10</v>
      </c>
      <c r="F11" s="181"/>
      <c r="G11" s="62" t="s">
        <v>23</v>
      </c>
      <c r="H11" s="182">
        <v>0</v>
      </c>
      <c r="I11" s="182"/>
      <c r="J11" s="63" t="s">
        <v>19</v>
      </c>
      <c r="K11" s="181">
        <v>15</v>
      </c>
      <c r="L11" s="181"/>
      <c r="M11" s="62" t="s">
        <v>23</v>
      </c>
      <c r="N11" s="189">
        <v>45</v>
      </c>
      <c r="O11" s="189"/>
      <c r="P11" s="183">
        <v>17250</v>
      </c>
      <c r="Q11" s="183"/>
      <c r="R11" s="183"/>
      <c r="S11" s="183"/>
      <c r="T11" s="190"/>
      <c r="U11" s="190"/>
      <c r="V11" s="190"/>
      <c r="W11" s="190"/>
      <c r="X11" s="190"/>
      <c r="Y11" s="190"/>
      <c r="Z11" s="190"/>
      <c r="AA11" s="190"/>
      <c r="AB11" s="190">
        <v>0</v>
      </c>
      <c r="AC11" s="190"/>
      <c r="AD11" s="190"/>
      <c r="AE11" s="190"/>
      <c r="AF11" s="190">
        <v>0</v>
      </c>
      <c r="AG11" s="190"/>
      <c r="AH11" s="190"/>
      <c r="AI11" s="190"/>
      <c r="AJ11" s="184">
        <f t="shared" si="0"/>
        <v>17250</v>
      </c>
      <c r="AK11" s="184"/>
      <c r="AL11" s="184"/>
      <c r="AM11" s="184"/>
      <c r="AN11" s="185">
        <f t="shared" si="1"/>
        <v>5.7500000000000009</v>
      </c>
      <c r="AO11" s="185"/>
      <c r="AP11" s="185"/>
      <c r="AQ11" s="186">
        <f t="shared" si="2"/>
        <v>2999.9999999999995</v>
      </c>
      <c r="AR11" s="186"/>
      <c r="AS11" s="186"/>
      <c r="AT11" s="186"/>
      <c r="AU11" s="187">
        <f t="shared" si="3"/>
        <v>5</v>
      </c>
      <c r="AV11" s="187"/>
      <c r="AW11" s="187"/>
      <c r="AX11" s="188">
        <f t="shared" si="4"/>
        <v>14999.999999999998</v>
      </c>
      <c r="AY11" s="188"/>
      <c r="AZ11" s="188"/>
      <c r="BA11" s="188"/>
      <c r="BB11" s="186">
        <f t="shared" si="5"/>
        <v>12500.000000000002</v>
      </c>
      <c r="BC11" s="186"/>
      <c r="BD11" s="186"/>
      <c r="BE11" s="186"/>
      <c r="BF11" s="156">
        <f t="shared" si="6"/>
        <v>12500.000000000002</v>
      </c>
      <c r="BG11" s="156"/>
      <c r="BH11" s="156"/>
      <c r="BI11" s="156"/>
      <c r="BJ11" s="229">
        <f t="shared" si="7"/>
        <v>45</v>
      </c>
      <c r="BK11" s="229"/>
      <c r="BQ11" s="177">
        <f>'A_日ごと計算、端数切捨て'!P11+T11</f>
        <v>17250</v>
      </c>
      <c r="BR11" s="177"/>
      <c r="BS11" s="177"/>
      <c r="BT11" s="177"/>
      <c r="BU11" s="178">
        <f t="shared" si="8"/>
        <v>2500</v>
      </c>
      <c r="BV11" s="178"/>
      <c r="BW11" s="178"/>
      <c r="BX11" s="178"/>
      <c r="BY11" s="179">
        <f t="shared" si="9"/>
        <v>5</v>
      </c>
      <c r="BZ11" s="179"/>
      <c r="CA11" s="179"/>
    </row>
    <row r="12" spans="2:79" ht="18" customHeight="1" x14ac:dyDescent="0.45">
      <c r="B12" s="180">
        <v>0</v>
      </c>
      <c r="C12" s="180"/>
      <c r="D12" s="61"/>
      <c r="E12" s="181"/>
      <c r="F12" s="181"/>
      <c r="G12" s="62" t="s">
        <v>23</v>
      </c>
      <c r="H12" s="189"/>
      <c r="I12" s="189"/>
      <c r="J12" s="63" t="s">
        <v>19</v>
      </c>
      <c r="K12" s="181"/>
      <c r="L12" s="181"/>
      <c r="M12" s="62" t="s">
        <v>23</v>
      </c>
      <c r="N12" s="189"/>
      <c r="O12" s="189"/>
      <c r="P12" s="183"/>
      <c r="Q12" s="183"/>
      <c r="R12" s="183"/>
      <c r="S12" s="183"/>
      <c r="T12" s="190"/>
      <c r="U12" s="190"/>
      <c r="V12" s="190"/>
      <c r="W12" s="190"/>
      <c r="X12" s="190"/>
      <c r="Y12" s="190"/>
      <c r="Z12" s="190"/>
      <c r="AA12" s="190"/>
      <c r="AB12" s="190">
        <v>0</v>
      </c>
      <c r="AC12" s="190"/>
      <c r="AD12" s="190"/>
      <c r="AE12" s="190"/>
      <c r="AF12" s="190">
        <v>0</v>
      </c>
      <c r="AG12" s="190"/>
      <c r="AH12" s="190"/>
      <c r="AI12" s="190"/>
      <c r="AJ12" s="184">
        <f t="shared" si="0"/>
        <v>0</v>
      </c>
      <c r="AK12" s="184"/>
      <c r="AL12" s="184"/>
      <c r="AM12" s="184"/>
      <c r="AN12" s="185">
        <f t="shared" si="1"/>
        <v>0</v>
      </c>
      <c r="AO12" s="185"/>
      <c r="AP12" s="185"/>
      <c r="AQ12" s="186">
        <f t="shared" si="2"/>
        <v>0</v>
      </c>
      <c r="AR12" s="186"/>
      <c r="AS12" s="186"/>
      <c r="AT12" s="186"/>
      <c r="AU12" s="187">
        <f t="shared" si="3"/>
        <v>0</v>
      </c>
      <c r="AV12" s="187"/>
      <c r="AW12" s="187"/>
      <c r="AX12" s="188">
        <f t="shared" si="4"/>
        <v>0</v>
      </c>
      <c r="AY12" s="188"/>
      <c r="AZ12" s="188"/>
      <c r="BA12" s="188"/>
      <c r="BB12" s="186">
        <f t="shared" si="5"/>
        <v>0</v>
      </c>
      <c r="BC12" s="186"/>
      <c r="BD12" s="186"/>
      <c r="BE12" s="186"/>
      <c r="BF12" s="156">
        <f t="shared" si="6"/>
        <v>0</v>
      </c>
      <c r="BG12" s="156"/>
      <c r="BH12" s="156"/>
      <c r="BI12" s="156"/>
      <c r="BJ12" s="229">
        <f t="shared" si="7"/>
        <v>0</v>
      </c>
      <c r="BK12" s="229"/>
      <c r="BQ12" s="177">
        <f t="shared" ref="BQ12:BQ38" si="10">P12+T12</f>
        <v>0</v>
      </c>
      <c r="BR12" s="177"/>
      <c r="BS12" s="177"/>
      <c r="BT12" s="177"/>
      <c r="BU12" s="178">
        <f t="shared" si="8"/>
        <v>0</v>
      </c>
      <c r="BV12" s="178"/>
      <c r="BW12" s="178"/>
      <c r="BX12" s="178"/>
      <c r="BY12" s="179">
        <f t="shared" si="9"/>
        <v>0</v>
      </c>
      <c r="BZ12" s="179"/>
      <c r="CA12" s="179"/>
    </row>
    <row r="13" spans="2:79" ht="18" customHeight="1" x14ac:dyDescent="0.45">
      <c r="B13" s="180">
        <v>0</v>
      </c>
      <c r="C13" s="180"/>
      <c r="D13" s="61"/>
      <c r="E13" s="181"/>
      <c r="F13" s="181"/>
      <c r="G13" s="62" t="s">
        <v>23</v>
      </c>
      <c r="H13" s="189"/>
      <c r="I13" s="189"/>
      <c r="J13" s="63" t="s">
        <v>19</v>
      </c>
      <c r="K13" s="181"/>
      <c r="L13" s="181"/>
      <c r="M13" s="62" t="s">
        <v>23</v>
      </c>
      <c r="N13" s="189"/>
      <c r="O13" s="189"/>
      <c r="P13" s="183"/>
      <c r="Q13" s="183"/>
      <c r="R13" s="183"/>
      <c r="S13" s="183"/>
      <c r="T13" s="190"/>
      <c r="U13" s="190"/>
      <c r="V13" s="190"/>
      <c r="W13" s="190"/>
      <c r="X13" s="190"/>
      <c r="Y13" s="190"/>
      <c r="Z13" s="190"/>
      <c r="AA13" s="190"/>
      <c r="AB13" s="190">
        <v>0</v>
      </c>
      <c r="AC13" s="190"/>
      <c r="AD13" s="190"/>
      <c r="AE13" s="190"/>
      <c r="AF13" s="190">
        <v>0</v>
      </c>
      <c r="AG13" s="190"/>
      <c r="AH13" s="190"/>
      <c r="AI13" s="190"/>
      <c r="AJ13" s="184">
        <f t="shared" si="0"/>
        <v>0</v>
      </c>
      <c r="AK13" s="184"/>
      <c r="AL13" s="184"/>
      <c r="AM13" s="184"/>
      <c r="AN13" s="185">
        <f t="shared" si="1"/>
        <v>0</v>
      </c>
      <c r="AO13" s="185"/>
      <c r="AP13" s="185"/>
      <c r="AQ13" s="186">
        <f t="shared" si="2"/>
        <v>0</v>
      </c>
      <c r="AR13" s="186"/>
      <c r="AS13" s="186"/>
      <c r="AT13" s="186"/>
      <c r="AU13" s="187">
        <f t="shared" si="3"/>
        <v>0</v>
      </c>
      <c r="AV13" s="187"/>
      <c r="AW13" s="187"/>
      <c r="AX13" s="188">
        <f t="shared" si="4"/>
        <v>0</v>
      </c>
      <c r="AY13" s="188"/>
      <c r="AZ13" s="188"/>
      <c r="BA13" s="188"/>
      <c r="BB13" s="186">
        <f t="shared" si="5"/>
        <v>0</v>
      </c>
      <c r="BC13" s="186"/>
      <c r="BD13" s="186"/>
      <c r="BE13" s="186"/>
      <c r="BF13" s="156">
        <f t="shared" si="6"/>
        <v>0</v>
      </c>
      <c r="BG13" s="156"/>
      <c r="BH13" s="156"/>
      <c r="BI13" s="156"/>
      <c r="BJ13" s="229">
        <f t="shared" si="7"/>
        <v>0</v>
      </c>
      <c r="BK13" s="229"/>
      <c r="BQ13" s="177">
        <f t="shared" si="10"/>
        <v>0</v>
      </c>
      <c r="BR13" s="177"/>
      <c r="BS13" s="177"/>
      <c r="BT13" s="177"/>
      <c r="BU13" s="178">
        <f t="shared" si="8"/>
        <v>0</v>
      </c>
      <c r="BV13" s="178"/>
      <c r="BW13" s="178"/>
      <c r="BX13" s="178"/>
      <c r="BY13" s="179">
        <f t="shared" si="9"/>
        <v>0</v>
      </c>
      <c r="BZ13" s="179"/>
      <c r="CA13" s="179"/>
    </row>
    <row r="14" spans="2:79" ht="18" customHeight="1" x14ac:dyDescent="0.45">
      <c r="B14" s="180" t="s">
        <v>53</v>
      </c>
      <c r="C14" s="180"/>
      <c r="D14" s="61"/>
      <c r="E14" s="181"/>
      <c r="F14" s="181"/>
      <c r="G14" s="62" t="s">
        <v>23</v>
      </c>
      <c r="H14" s="189"/>
      <c r="I14" s="189"/>
      <c r="J14" s="63" t="s">
        <v>19</v>
      </c>
      <c r="K14" s="181"/>
      <c r="L14" s="181"/>
      <c r="M14" s="62" t="s">
        <v>23</v>
      </c>
      <c r="N14" s="189"/>
      <c r="O14" s="189"/>
      <c r="P14" s="183"/>
      <c r="Q14" s="183"/>
      <c r="R14" s="183"/>
      <c r="S14" s="183"/>
      <c r="T14" s="190"/>
      <c r="U14" s="190"/>
      <c r="V14" s="190"/>
      <c r="W14" s="190"/>
      <c r="X14" s="190"/>
      <c r="Y14" s="190"/>
      <c r="Z14" s="190"/>
      <c r="AA14" s="190"/>
      <c r="AB14" s="190">
        <v>0</v>
      </c>
      <c r="AC14" s="190"/>
      <c r="AD14" s="190"/>
      <c r="AE14" s="190"/>
      <c r="AF14" s="190">
        <v>0</v>
      </c>
      <c r="AG14" s="190"/>
      <c r="AH14" s="190"/>
      <c r="AI14" s="190"/>
      <c r="AJ14" s="184">
        <f t="shared" si="0"/>
        <v>0</v>
      </c>
      <c r="AK14" s="184"/>
      <c r="AL14" s="184"/>
      <c r="AM14" s="184"/>
      <c r="AN14" s="185">
        <f t="shared" si="1"/>
        <v>0</v>
      </c>
      <c r="AO14" s="185"/>
      <c r="AP14" s="185"/>
      <c r="AQ14" s="186">
        <f t="shared" si="2"/>
        <v>0</v>
      </c>
      <c r="AR14" s="186"/>
      <c r="AS14" s="186"/>
      <c r="AT14" s="186"/>
      <c r="AU14" s="187">
        <f t="shared" si="3"/>
        <v>0</v>
      </c>
      <c r="AV14" s="187"/>
      <c r="AW14" s="187"/>
      <c r="AX14" s="188">
        <f t="shared" si="4"/>
        <v>0</v>
      </c>
      <c r="AY14" s="188"/>
      <c r="AZ14" s="188"/>
      <c r="BA14" s="188"/>
      <c r="BB14" s="186">
        <f t="shared" si="5"/>
        <v>0</v>
      </c>
      <c r="BC14" s="186"/>
      <c r="BD14" s="186"/>
      <c r="BE14" s="186"/>
      <c r="BF14" s="156">
        <f t="shared" si="6"/>
        <v>0</v>
      </c>
      <c r="BG14" s="156"/>
      <c r="BH14" s="156"/>
      <c r="BI14" s="156"/>
      <c r="BJ14" s="229">
        <f t="shared" si="7"/>
        <v>0</v>
      </c>
      <c r="BK14" s="229"/>
      <c r="BQ14" s="177">
        <f t="shared" si="10"/>
        <v>0</v>
      </c>
      <c r="BR14" s="177"/>
      <c r="BS14" s="177"/>
      <c r="BT14" s="177"/>
      <c r="BU14" s="178">
        <f t="shared" si="8"/>
        <v>0</v>
      </c>
      <c r="BV14" s="178"/>
      <c r="BW14" s="178"/>
      <c r="BX14" s="178"/>
      <c r="BY14" s="179">
        <f t="shared" si="9"/>
        <v>0</v>
      </c>
      <c r="BZ14" s="179"/>
      <c r="CA14" s="179"/>
    </row>
    <row r="15" spans="2:79" ht="18" customHeight="1" x14ac:dyDescent="0.45">
      <c r="B15" s="180" t="s">
        <v>53</v>
      </c>
      <c r="C15" s="180"/>
      <c r="D15" s="61"/>
      <c r="E15" s="181"/>
      <c r="F15" s="181"/>
      <c r="G15" s="62" t="s">
        <v>23</v>
      </c>
      <c r="H15" s="189"/>
      <c r="I15" s="189"/>
      <c r="J15" s="63" t="s">
        <v>19</v>
      </c>
      <c r="K15" s="181"/>
      <c r="L15" s="181"/>
      <c r="M15" s="62" t="s">
        <v>23</v>
      </c>
      <c r="N15" s="189"/>
      <c r="O15" s="189"/>
      <c r="P15" s="183"/>
      <c r="Q15" s="183"/>
      <c r="R15" s="183"/>
      <c r="S15" s="183"/>
      <c r="T15" s="190"/>
      <c r="U15" s="190"/>
      <c r="V15" s="190"/>
      <c r="W15" s="190"/>
      <c r="X15" s="190"/>
      <c r="Y15" s="190"/>
      <c r="Z15" s="190"/>
      <c r="AA15" s="190"/>
      <c r="AB15" s="190">
        <v>0</v>
      </c>
      <c r="AC15" s="190"/>
      <c r="AD15" s="190"/>
      <c r="AE15" s="190"/>
      <c r="AF15" s="190">
        <v>0</v>
      </c>
      <c r="AG15" s="190"/>
      <c r="AH15" s="190"/>
      <c r="AI15" s="190"/>
      <c r="AJ15" s="184">
        <f t="shared" si="0"/>
        <v>0</v>
      </c>
      <c r="AK15" s="184"/>
      <c r="AL15" s="184"/>
      <c r="AM15" s="184"/>
      <c r="AN15" s="185">
        <f t="shared" si="1"/>
        <v>0</v>
      </c>
      <c r="AO15" s="185"/>
      <c r="AP15" s="185"/>
      <c r="AQ15" s="186">
        <f t="shared" si="2"/>
        <v>0</v>
      </c>
      <c r="AR15" s="186"/>
      <c r="AS15" s="186"/>
      <c r="AT15" s="186"/>
      <c r="AU15" s="187">
        <f t="shared" si="3"/>
        <v>0</v>
      </c>
      <c r="AV15" s="187"/>
      <c r="AW15" s="187"/>
      <c r="AX15" s="188">
        <f t="shared" si="4"/>
        <v>0</v>
      </c>
      <c r="AY15" s="188"/>
      <c r="AZ15" s="188"/>
      <c r="BA15" s="188"/>
      <c r="BB15" s="186">
        <f t="shared" si="5"/>
        <v>0</v>
      </c>
      <c r="BC15" s="186"/>
      <c r="BD15" s="186"/>
      <c r="BE15" s="186"/>
      <c r="BF15" s="156">
        <f t="shared" si="6"/>
        <v>0</v>
      </c>
      <c r="BG15" s="156"/>
      <c r="BH15" s="156"/>
      <c r="BI15" s="156"/>
      <c r="BJ15" s="229">
        <f t="shared" si="7"/>
        <v>0</v>
      </c>
      <c r="BK15" s="229"/>
      <c r="BQ15" s="177">
        <f t="shared" si="10"/>
        <v>0</v>
      </c>
      <c r="BR15" s="177"/>
      <c r="BS15" s="177"/>
      <c r="BT15" s="177"/>
      <c r="BU15" s="178">
        <f t="shared" si="8"/>
        <v>0</v>
      </c>
      <c r="BV15" s="178"/>
      <c r="BW15" s="178"/>
      <c r="BX15" s="178"/>
      <c r="BY15" s="179">
        <f t="shared" si="9"/>
        <v>0</v>
      </c>
      <c r="BZ15" s="179"/>
      <c r="CA15" s="179"/>
    </row>
    <row r="16" spans="2:79" ht="18" hidden="1" customHeight="1" x14ac:dyDescent="0.45">
      <c r="B16" s="180">
        <v>0</v>
      </c>
      <c r="C16" s="180"/>
      <c r="D16" s="58"/>
      <c r="E16" s="181"/>
      <c r="F16" s="181"/>
      <c r="G16" s="59" t="s">
        <v>23</v>
      </c>
      <c r="H16" s="182"/>
      <c r="I16" s="182"/>
      <c r="J16" s="60" t="s">
        <v>19</v>
      </c>
      <c r="K16" s="181"/>
      <c r="L16" s="181"/>
      <c r="M16" s="59" t="s">
        <v>23</v>
      </c>
      <c r="N16" s="182"/>
      <c r="O16" s="182"/>
      <c r="P16" s="183"/>
      <c r="Q16" s="183"/>
      <c r="R16" s="183"/>
      <c r="S16" s="183"/>
      <c r="T16" s="183"/>
      <c r="U16" s="183"/>
      <c r="V16" s="183"/>
      <c r="W16" s="183"/>
      <c r="X16" s="183"/>
      <c r="Y16" s="183"/>
      <c r="Z16" s="183"/>
      <c r="AA16" s="183"/>
      <c r="AB16" s="183">
        <v>0</v>
      </c>
      <c r="AC16" s="183"/>
      <c r="AD16" s="183"/>
      <c r="AE16" s="183"/>
      <c r="AF16" s="183">
        <v>0</v>
      </c>
      <c r="AG16" s="183"/>
      <c r="AH16" s="183"/>
      <c r="AI16" s="183"/>
      <c r="AJ16" s="184">
        <f t="shared" si="0"/>
        <v>0</v>
      </c>
      <c r="AK16" s="184"/>
      <c r="AL16" s="184"/>
      <c r="AM16" s="184"/>
      <c r="AN16" s="185">
        <f t="shared" si="1"/>
        <v>0</v>
      </c>
      <c r="AO16" s="185"/>
      <c r="AP16" s="185"/>
      <c r="AQ16" s="186">
        <f t="shared" si="2"/>
        <v>0</v>
      </c>
      <c r="AR16" s="186"/>
      <c r="AS16" s="186"/>
      <c r="AT16" s="186"/>
      <c r="AU16" s="187">
        <f t="shared" si="3"/>
        <v>0</v>
      </c>
      <c r="AV16" s="187"/>
      <c r="AW16" s="187"/>
      <c r="AX16" s="188">
        <f t="shared" si="4"/>
        <v>0</v>
      </c>
      <c r="AY16" s="188"/>
      <c r="AZ16" s="188"/>
      <c r="BA16" s="188"/>
      <c r="BB16" s="186">
        <f t="shared" si="5"/>
        <v>0</v>
      </c>
      <c r="BC16" s="186"/>
      <c r="BD16" s="186"/>
      <c r="BE16" s="186"/>
      <c r="BF16" s="156">
        <f t="shared" si="6"/>
        <v>0</v>
      </c>
      <c r="BG16" s="156"/>
      <c r="BH16" s="156"/>
      <c r="BI16" s="156"/>
      <c r="BJ16" s="229">
        <f t="shared" si="7"/>
        <v>0</v>
      </c>
      <c r="BK16" s="229"/>
      <c r="BQ16" s="177">
        <f t="shared" si="10"/>
        <v>0</v>
      </c>
      <c r="BR16" s="177"/>
      <c r="BS16" s="177"/>
      <c r="BT16" s="177"/>
      <c r="BU16" s="178">
        <f t="shared" si="8"/>
        <v>0</v>
      </c>
      <c r="BV16" s="178"/>
      <c r="BW16" s="178"/>
      <c r="BX16" s="178"/>
      <c r="BY16" s="179">
        <f t="shared" si="9"/>
        <v>0</v>
      </c>
      <c r="BZ16" s="179"/>
      <c r="CA16" s="179"/>
    </row>
    <row r="17" spans="2:79" ht="18" hidden="1" customHeight="1" x14ac:dyDescent="0.45">
      <c r="B17" s="180">
        <v>0</v>
      </c>
      <c r="C17" s="180"/>
      <c r="D17" s="61"/>
      <c r="E17" s="181"/>
      <c r="F17" s="181"/>
      <c r="G17" s="62" t="s">
        <v>23</v>
      </c>
      <c r="H17" s="189"/>
      <c r="I17" s="189"/>
      <c r="J17" s="63" t="s">
        <v>19</v>
      </c>
      <c r="K17" s="181"/>
      <c r="L17" s="181"/>
      <c r="M17" s="62" t="s">
        <v>23</v>
      </c>
      <c r="N17" s="189"/>
      <c r="O17" s="189"/>
      <c r="P17" s="183"/>
      <c r="Q17" s="183"/>
      <c r="R17" s="183"/>
      <c r="S17" s="183"/>
      <c r="T17" s="190"/>
      <c r="U17" s="190"/>
      <c r="V17" s="190"/>
      <c r="W17" s="190"/>
      <c r="X17" s="190"/>
      <c r="Y17" s="190"/>
      <c r="Z17" s="190"/>
      <c r="AA17" s="190"/>
      <c r="AB17" s="190">
        <v>0</v>
      </c>
      <c r="AC17" s="190"/>
      <c r="AD17" s="190"/>
      <c r="AE17" s="190"/>
      <c r="AF17" s="190">
        <v>0</v>
      </c>
      <c r="AG17" s="190"/>
      <c r="AH17" s="190"/>
      <c r="AI17" s="190"/>
      <c r="AJ17" s="184">
        <f t="shared" si="0"/>
        <v>0</v>
      </c>
      <c r="AK17" s="184"/>
      <c r="AL17" s="184"/>
      <c r="AM17" s="184"/>
      <c r="AN17" s="185">
        <f t="shared" si="1"/>
        <v>0</v>
      </c>
      <c r="AO17" s="185"/>
      <c r="AP17" s="185"/>
      <c r="AQ17" s="186">
        <f t="shared" si="2"/>
        <v>0</v>
      </c>
      <c r="AR17" s="186"/>
      <c r="AS17" s="186"/>
      <c r="AT17" s="186"/>
      <c r="AU17" s="187">
        <f t="shared" si="3"/>
        <v>0</v>
      </c>
      <c r="AV17" s="187"/>
      <c r="AW17" s="187"/>
      <c r="AX17" s="188">
        <f t="shared" si="4"/>
        <v>0</v>
      </c>
      <c r="AY17" s="188"/>
      <c r="AZ17" s="188"/>
      <c r="BA17" s="188"/>
      <c r="BB17" s="186">
        <f t="shared" si="5"/>
        <v>0</v>
      </c>
      <c r="BC17" s="186"/>
      <c r="BD17" s="186"/>
      <c r="BE17" s="186"/>
      <c r="BF17" s="156">
        <f t="shared" si="6"/>
        <v>0</v>
      </c>
      <c r="BG17" s="156"/>
      <c r="BH17" s="156"/>
      <c r="BI17" s="156"/>
      <c r="BJ17" s="229">
        <f t="shared" si="7"/>
        <v>0</v>
      </c>
      <c r="BK17" s="229"/>
      <c r="BQ17" s="177">
        <f t="shared" si="10"/>
        <v>0</v>
      </c>
      <c r="BR17" s="177"/>
      <c r="BS17" s="177"/>
      <c r="BT17" s="177"/>
      <c r="BU17" s="178">
        <f t="shared" si="8"/>
        <v>0</v>
      </c>
      <c r="BV17" s="178"/>
      <c r="BW17" s="178"/>
      <c r="BX17" s="178"/>
      <c r="BY17" s="179">
        <f t="shared" si="9"/>
        <v>0</v>
      </c>
      <c r="BZ17" s="179"/>
      <c r="CA17" s="179"/>
    </row>
    <row r="18" spans="2:79" ht="18" hidden="1" customHeight="1" x14ac:dyDescent="0.45">
      <c r="B18" s="180">
        <v>0</v>
      </c>
      <c r="C18" s="180"/>
      <c r="D18" s="61"/>
      <c r="E18" s="181"/>
      <c r="F18" s="181"/>
      <c r="G18" s="62" t="s">
        <v>23</v>
      </c>
      <c r="H18" s="189"/>
      <c r="I18" s="189"/>
      <c r="J18" s="63" t="s">
        <v>19</v>
      </c>
      <c r="K18" s="181"/>
      <c r="L18" s="181"/>
      <c r="M18" s="62" t="s">
        <v>23</v>
      </c>
      <c r="N18" s="189"/>
      <c r="O18" s="189"/>
      <c r="P18" s="183"/>
      <c r="Q18" s="183"/>
      <c r="R18" s="183"/>
      <c r="S18" s="183"/>
      <c r="T18" s="190"/>
      <c r="U18" s="190"/>
      <c r="V18" s="190"/>
      <c r="W18" s="190"/>
      <c r="X18" s="190"/>
      <c r="Y18" s="190"/>
      <c r="Z18" s="190"/>
      <c r="AA18" s="190"/>
      <c r="AB18" s="190">
        <v>0</v>
      </c>
      <c r="AC18" s="190"/>
      <c r="AD18" s="190"/>
      <c r="AE18" s="190"/>
      <c r="AF18" s="190">
        <v>0</v>
      </c>
      <c r="AG18" s="190"/>
      <c r="AH18" s="190"/>
      <c r="AI18" s="190"/>
      <c r="AJ18" s="184">
        <f t="shared" si="0"/>
        <v>0</v>
      </c>
      <c r="AK18" s="184"/>
      <c r="AL18" s="184"/>
      <c r="AM18" s="184"/>
      <c r="AN18" s="185">
        <f t="shared" si="1"/>
        <v>0</v>
      </c>
      <c r="AO18" s="185"/>
      <c r="AP18" s="185"/>
      <c r="AQ18" s="186">
        <f t="shared" si="2"/>
        <v>0</v>
      </c>
      <c r="AR18" s="186"/>
      <c r="AS18" s="186"/>
      <c r="AT18" s="186"/>
      <c r="AU18" s="187">
        <f t="shared" si="3"/>
        <v>0</v>
      </c>
      <c r="AV18" s="187"/>
      <c r="AW18" s="187"/>
      <c r="AX18" s="188">
        <f t="shared" si="4"/>
        <v>0</v>
      </c>
      <c r="AY18" s="188"/>
      <c r="AZ18" s="188"/>
      <c r="BA18" s="188"/>
      <c r="BB18" s="186">
        <f t="shared" si="5"/>
        <v>0</v>
      </c>
      <c r="BC18" s="186"/>
      <c r="BD18" s="186"/>
      <c r="BE18" s="186"/>
      <c r="BF18" s="156">
        <f t="shared" si="6"/>
        <v>0</v>
      </c>
      <c r="BG18" s="156"/>
      <c r="BH18" s="156"/>
      <c r="BI18" s="156"/>
      <c r="BJ18" s="229">
        <f t="shared" si="7"/>
        <v>0</v>
      </c>
      <c r="BK18" s="229"/>
      <c r="BQ18" s="177">
        <f t="shared" si="10"/>
        <v>0</v>
      </c>
      <c r="BR18" s="177"/>
      <c r="BS18" s="177"/>
      <c r="BT18" s="177"/>
      <c r="BU18" s="178">
        <f t="shared" si="8"/>
        <v>0</v>
      </c>
      <c r="BV18" s="178"/>
      <c r="BW18" s="178"/>
      <c r="BX18" s="178"/>
      <c r="BY18" s="179">
        <f t="shared" si="9"/>
        <v>0</v>
      </c>
      <c r="BZ18" s="179"/>
      <c r="CA18" s="179"/>
    </row>
    <row r="19" spans="2:79" ht="18" hidden="1" customHeight="1" x14ac:dyDescent="0.45">
      <c r="B19" s="180">
        <v>0</v>
      </c>
      <c r="C19" s="180"/>
      <c r="D19" s="61"/>
      <c r="E19" s="181"/>
      <c r="F19" s="181"/>
      <c r="G19" s="62" t="s">
        <v>23</v>
      </c>
      <c r="H19" s="189"/>
      <c r="I19" s="189"/>
      <c r="J19" s="63" t="s">
        <v>19</v>
      </c>
      <c r="K19" s="181"/>
      <c r="L19" s="181"/>
      <c r="M19" s="62" t="s">
        <v>23</v>
      </c>
      <c r="N19" s="189"/>
      <c r="O19" s="189"/>
      <c r="P19" s="183"/>
      <c r="Q19" s="183"/>
      <c r="R19" s="183"/>
      <c r="S19" s="183"/>
      <c r="T19" s="190"/>
      <c r="U19" s="190"/>
      <c r="V19" s="190"/>
      <c r="W19" s="190"/>
      <c r="X19" s="190"/>
      <c r="Y19" s="190"/>
      <c r="Z19" s="190"/>
      <c r="AA19" s="190"/>
      <c r="AB19" s="190">
        <v>0</v>
      </c>
      <c r="AC19" s="190"/>
      <c r="AD19" s="190"/>
      <c r="AE19" s="190"/>
      <c r="AF19" s="190">
        <v>0</v>
      </c>
      <c r="AG19" s="190"/>
      <c r="AH19" s="190"/>
      <c r="AI19" s="190"/>
      <c r="AJ19" s="184">
        <f t="shared" si="0"/>
        <v>0</v>
      </c>
      <c r="AK19" s="184"/>
      <c r="AL19" s="184"/>
      <c r="AM19" s="184"/>
      <c r="AN19" s="185">
        <f t="shared" si="1"/>
        <v>0</v>
      </c>
      <c r="AO19" s="185"/>
      <c r="AP19" s="185"/>
      <c r="AQ19" s="186">
        <f t="shared" si="2"/>
        <v>0</v>
      </c>
      <c r="AR19" s="186"/>
      <c r="AS19" s="186"/>
      <c r="AT19" s="186"/>
      <c r="AU19" s="187">
        <f t="shared" si="3"/>
        <v>0</v>
      </c>
      <c r="AV19" s="187"/>
      <c r="AW19" s="187"/>
      <c r="AX19" s="188">
        <f t="shared" si="4"/>
        <v>0</v>
      </c>
      <c r="AY19" s="188"/>
      <c r="AZ19" s="188"/>
      <c r="BA19" s="188"/>
      <c r="BB19" s="186">
        <f t="shared" si="5"/>
        <v>0</v>
      </c>
      <c r="BC19" s="186"/>
      <c r="BD19" s="186"/>
      <c r="BE19" s="186"/>
      <c r="BF19" s="156">
        <f t="shared" si="6"/>
        <v>0</v>
      </c>
      <c r="BG19" s="156"/>
      <c r="BH19" s="156"/>
      <c r="BI19" s="156"/>
      <c r="BJ19" s="229">
        <f t="shared" si="7"/>
        <v>0</v>
      </c>
      <c r="BK19" s="229"/>
      <c r="BQ19" s="177">
        <f t="shared" si="10"/>
        <v>0</v>
      </c>
      <c r="BR19" s="177"/>
      <c r="BS19" s="177"/>
      <c r="BT19" s="177"/>
      <c r="BU19" s="178">
        <f t="shared" si="8"/>
        <v>0</v>
      </c>
      <c r="BV19" s="178"/>
      <c r="BW19" s="178"/>
      <c r="BX19" s="178"/>
      <c r="BY19" s="179">
        <f t="shared" si="9"/>
        <v>0</v>
      </c>
      <c r="BZ19" s="179"/>
      <c r="CA19" s="179"/>
    </row>
    <row r="20" spans="2:79" ht="18" hidden="1" customHeight="1" x14ac:dyDescent="0.45">
      <c r="B20" s="180">
        <v>0</v>
      </c>
      <c r="C20" s="180"/>
      <c r="D20" s="58"/>
      <c r="E20" s="181"/>
      <c r="F20" s="181"/>
      <c r="G20" s="59" t="s">
        <v>23</v>
      </c>
      <c r="H20" s="182"/>
      <c r="I20" s="182"/>
      <c r="J20" s="60" t="s">
        <v>19</v>
      </c>
      <c r="K20" s="181"/>
      <c r="L20" s="181"/>
      <c r="M20" s="59" t="s">
        <v>23</v>
      </c>
      <c r="N20" s="182"/>
      <c r="O20" s="182"/>
      <c r="P20" s="183"/>
      <c r="Q20" s="183"/>
      <c r="R20" s="183"/>
      <c r="S20" s="183"/>
      <c r="T20" s="183"/>
      <c r="U20" s="183"/>
      <c r="V20" s="183"/>
      <c r="W20" s="183"/>
      <c r="X20" s="183"/>
      <c r="Y20" s="183"/>
      <c r="Z20" s="183"/>
      <c r="AA20" s="183"/>
      <c r="AB20" s="183">
        <v>0</v>
      </c>
      <c r="AC20" s="183"/>
      <c r="AD20" s="183"/>
      <c r="AE20" s="183"/>
      <c r="AF20" s="183">
        <v>0</v>
      </c>
      <c r="AG20" s="183"/>
      <c r="AH20" s="183"/>
      <c r="AI20" s="183"/>
      <c r="AJ20" s="184">
        <f t="shared" si="0"/>
        <v>0</v>
      </c>
      <c r="AK20" s="184"/>
      <c r="AL20" s="184"/>
      <c r="AM20" s="184"/>
      <c r="AN20" s="185">
        <f t="shared" si="1"/>
        <v>0</v>
      </c>
      <c r="AO20" s="185"/>
      <c r="AP20" s="185"/>
      <c r="AQ20" s="186">
        <f t="shared" si="2"/>
        <v>0</v>
      </c>
      <c r="AR20" s="186"/>
      <c r="AS20" s="186"/>
      <c r="AT20" s="186"/>
      <c r="AU20" s="187">
        <f t="shared" si="3"/>
        <v>0</v>
      </c>
      <c r="AV20" s="187"/>
      <c r="AW20" s="187"/>
      <c r="AX20" s="188">
        <f t="shared" si="4"/>
        <v>0</v>
      </c>
      <c r="AY20" s="188"/>
      <c r="AZ20" s="188"/>
      <c r="BA20" s="188"/>
      <c r="BB20" s="186">
        <f t="shared" si="5"/>
        <v>0</v>
      </c>
      <c r="BC20" s="186"/>
      <c r="BD20" s="186"/>
      <c r="BE20" s="186"/>
      <c r="BF20" s="156">
        <f t="shared" si="6"/>
        <v>0</v>
      </c>
      <c r="BG20" s="156"/>
      <c r="BH20" s="156"/>
      <c r="BI20" s="156"/>
      <c r="BJ20" s="229">
        <f t="shared" si="7"/>
        <v>0</v>
      </c>
      <c r="BK20" s="229"/>
      <c r="BQ20" s="177">
        <f t="shared" si="10"/>
        <v>0</v>
      </c>
      <c r="BR20" s="177"/>
      <c r="BS20" s="177"/>
      <c r="BT20" s="177"/>
      <c r="BU20" s="178">
        <f t="shared" si="8"/>
        <v>0</v>
      </c>
      <c r="BV20" s="178"/>
      <c r="BW20" s="178"/>
      <c r="BX20" s="178"/>
      <c r="BY20" s="179">
        <f t="shared" si="9"/>
        <v>0</v>
      </c>
      <c r="BZ20" s="179"/>
      <c r="CA20" s="179"/>
    </row>
    <row r="21" spans="2:79" ht="18" hidden="1" customHeight="1" x14ac:dyDescent="0.45">
      <c r="B21" s="180">
        <v>0</v>
      </c>
      <c r="C21" s="180"/>
      <c r="D21" s="61"/>
      <c r="E21" s="181"/>
      <c r="F21" s="181"/>
      <c r="G21" s="62" t="s">
        <v>23</v>
      </c>
      <c r="H21" s="189"/>
      <c r="I21" s="189"/>
      <c r="J21" s="63" t="s">
        <v>19</v>
      </c>
      <c r="K21" s="181"/>
      <c r="L21" s="181"/>
      <c r="M21" s="62" t="s">
        <v>23</v>
      </c>
      <c r="N21" s="189"/>
      <c r="O21" s="189"/>
      <c r="P21" s="183"/>
      <c r="Q21" s="183"/>
      <c r="R21" s="183"/>
      <c r="S21" s="183"/>
      <c r="T21" s="190"/>
      <c r="U21" s="190"/>
      <c r="V21" s="190"/>
      <c r="W21" s="190"/>
      <c r="X21" s="190"/>
      <c r="Y21" s="190"/>
      <c r="Z21" s="190"/>
      <c r="AA21" s="190"/>
      <c r="AB21" s="190">
        <v>0</v>
      </c>
      <c r="AC21" s="190"/>
      <c r="AD21" s="190"/>
      <c r="AE21" s="190"/>
      <c r="AF21" s="190">
        <v>0</v>
      </c>
      <c r="AG21" s="190"/>
      <c r="AH21" s="190"/>
      <c r="AI21" s="190"/>
      <c r="AJ21" s="184">
        <f t="shared" si="0"/>
        <v>0</v>
      </c>
      <c r="AK21" s="184"/>
      <c r="AL21" s="184"/>
      <c r="AM21" s="184"/>
      <c r="AN21" s="185">
        <f t="shared" si="1"/>
        <v>0</v>
      </c>
      <c r="AO21" s="185"/>
      <c r="AP21" s="185"/>
      <c r="AQ21" s="186">
        <f t="shared" si="2"/>
        <v>0</v>
      </c>
      <c r="AR21" s="186"/>
      <c r="AS21" s="186"/>
      <c r="AT21" s="186"/>
      <c r="AU21" s="187">
        <f t="shared" si="3"/>
        <v>0</v>
      </c>
      <c r="AV21" s="187"/>
      <c r="AW21" s="187"/>
      <c r="AX21" s="188">
        <f t="shared" si="4"/>
        <v>0</v>
      </c>
      <c r="AY21" s="188"/>
      <c r="AZ21" s="188"/>
      <c r="BA21" s="188"/>
      <c r="BB21" s="186">
        <f t="shared" si="5"/>
        <v>0</v>
      </c>
      <c r="BC21" s="186"/>
      <c r="BD21" s="186"/>
      <c r="BE21" s="186"/>
      <c r="BF21" s="156">
        <f t="shared" si="6"/>
        <v>0</v>
      </c>
      <c r="BG21" s="156"/>
      <c r="BH21" s="156"/>
      <c r="BI21" s="156"/>
      <c r="BJ21" s="229">
        <f t="shared" si="7"/>
        <v>0</v>
      </c>
      <c r="BK21" s="229"/>
      <c r="BQ21" s="177">
        <f t="shared" si="10"/>
        <v>0</v>
      </c>
      <c r="BR21" s="177"/>
      <c r="BS21" s="177"/>
      <c r="BT21" s="177"/>
      <c r="BU21" s="178">
        <f t="shared" si="8"/>
        <v>0</v>
      </c>
      <c r="BV21" s="178"/>
      <c r="BW21" s="178"/>
      <c r="BX21" s="178"/>
      <c r="BY21" s="179">
        <f t="shared" si="9"/>
        <v>0</v>
      </c>
      <c r="BZ21" s="179"/>
      <c r="CA21" s="179"/>
    </row>
    <row r="22" spans="2:79" ht="18" hidden="1" customHeight="1" x14ac:dyDescent="0.45">
      <c r="B22" s="180">
        <v>0</v>
      </c>
      <c r="C22" s="180"/>
      <c r="D22" s="61"/>
      <c r="E22" s="181"/>
      <c r="F22" s="181"/>
      <c r="G22" s="62" t="s">
        <v>23</v>
      </c>
      <c r="H22" s="189"/>
      <c r="I22" s="189"/>
      <c r="J22" s="63" t="s">
        <v>19</v>
      </c>
      <c r="K22" s="181"/>
      <c r="L22" s="181"/>
      <c r="M22" s="62" t="s">
        <v>23</v>
      </c>
      <c r="N22" s="189"/>
      <c r="O22" s="189"/>
      <c r="P22" s="183"/>
      <c r="Q22" s="183"/>
      <c r="R22" s="183"/>
      <c r="S22" s="183"/>
      <c r="T22" s="190"/>
      <c r="U22" s="190"/>
      <c r="V22" s="190"/>
      <c r="W22" s="190"/>
      <c r="X22" s="190"/>
      <c r="Y22" s="190"/>
      <c r="Z22" s="190"/>
      <c r="AA22" s="190"/>
      <c r="AB22" s="190">
        <v>0</v>
      </c>
      <c r="AC22" s="190"/>
      <c r="AD22" s="190"/>
      <c r="AE22" s="190"/>
      <c r="AF22" s="190">
        <v>0</v>
      </c>
      <c r="AG22" s="190"/>
      <c r="AH22" s="190"/>
      <c r="AI22" s="190"/>
      <c r="AJ22" s="184">
        <f t="shared" si="0"/>
        <v>0</v>
      </c>
      <c r="AK22" s="184"/>
      <c r="AL22" s="184"/>
      <c r="AM22" s="184"/>
      <c r="AN22" s="185">
        <f t="shared" si="1"/>
        <v>0</v>
      </c>
      <c r="AO22" s="185"/>
      <c r="AP22" s="185"/>
      <c r="AQ22" s="186">
        <f t="shared" si="2"/>
        <v>0</v>
      </c>
      <c r="AR22" s="186"/>
      <c r="AS22" s="186"/>
      <c r="AT22" s="186"/>
      <c r="AU22" s="187">
        <f t="shared" si="3"/>
        <v>0</v>
      </c>
      <c r="AV22" s="187"/>
      <c r="AW22" s="187"/>
      <c r="AX22" s="188">
        <f t="shared" si="4"/>
        <v>0</v>
      </c>
      <c r="AY22" s="188"/>
      <c r="AZ22" s="188"/>
      <c r="BA22" s="188"/>
      <c r="BB22" s="186">
        <f t="shared" si="5"/>
        <v>0</v>
      </c>
      <c r="BC22" s="186"/>
      <c r="BD22" s="186"/>
      <c r="BE22" s="186"/>
      <c r="BF22" s="156">
        <f t="shared" si="6"/>
        <v>0</v>
      </c>
      <c r="BG22" s="156"/>
      <c r="BH22" s="156"/>
      <c r="BI22" s="156"/>
      <c r="BJ22" s="229">
        <f t="shared" si="7"/>
        <v>0</v>
      </c>
      <c r="BK22" s="229"/>
      <c r="BQ22" s="177">
        <f t="shared" si="10"/>
        <v>0</v>
      </c>
      <c r="BR22" s="177"/>
      <c r="BS22" s="177"/>
      <c r="BT22" s="177"/>
      <c r="BU22" s="178">
        <f t="shared" si="8"/>
        <v>0</v>
      </c>
      <c r="BV22" s="178"/>
      <c r="BW22" s="178"/>
      <c r="BX22" s="178"/>
      <c r="BY22" s="179">
        <f t="shared" si="9"/>
        <v>0</v>
      </c>
      <c r="BZ22" s="179"/>
      <c r="CA22" s="179"/>
    </row>
    <row r="23" spans="2:79" ht="18" hidden="1" customHeight="1" x14ac:dyDescent="0.45">
      <c r="B23" s="180">
        <v>0</v>
      </c>
      <c r="C23" s="180"/>
      <c r="D23" s="61"/>
      <c r="E23" s="181"/>
      <c r="F23" s="181"/>
      <c r="G23" s="62" t="s">
        <v>23</v>
      </c>
      <c r="H23" s="189"/>
      <c r="I23" s="189"/>
      <c r="J23" s="63" t="s">
        <v>19</v>
      </c>
      <c r="K23" s="181"/>
      <c r="L23" s="181"/>
      <c r="M23" s="62" t="s">
        <v>23</v>
      </c>
      <c r="N23" s="189"/>
      <c r="O23" s="189"/>
      <c r="P23" s="183"/>
      <c r="Q23" s="183"/>
      <c r="R23" s="183"/>
      <c r="S23" s="183"/>
      <c r="T23" s="190"/>
      <c r="U23" s="190"/>
      <c r="V23" s="190"/>
      <c r="W23" s="190"/>
      <c r="X23" s="190"/>
      <c r="Y23" s="190"/>
      <c r="Z23" s="190"/>
      <c r="AA23" s="190"/>
      <c r="AB23" s="190">
        <v>0</v>
      </c>
      <c r="AC23" s="190"/>
      <c r="AD23" s="190"/>
      <c r="AE23" s="190"/>
      <c r="AF23" s="190">
        <v>0</v>
      </c>
      <c r="AG23" s="190"/>
      <c r="AH23" s="190"/>
      <c r="AI23" s="190"/>
      <c r="AJ23" s="184">
        <f t="shared" si="0"/>
        <v>0</v>
      </c>
      <c r="AK23" s="184"/>
      <c r="AL23" s="184"/>
      <c r="AM23" s="184"/>
      <c r="AN23" s="185">
        <f t="shared" si="1"/>
        <v>0</v>
      </c>
      <c r="AO23" s="185"/>
      <c r="AP23" s="185"/>
      <c r="AQ23" s="186">
        <f t="shared" si="2"/>
        <v>0</v>
      </c>
      <c r="AR23" s="186"/>
      <c r="AS23" s="186"/>
      <c r="AT23" s="186"/>
      <c r="AU23" s="187">
        <f t="shared" si="3"/>
        <v>0</v>
      </c>
      <c r="AV23" s="187"/>
      <c r="AW23" s="187"/>
      <c r="AX23" s="188">
        <f t="shared" si="4"/>
        <v>0</v>
      </c>
      <c r="AY23" s="188"/>
      <c r="AZ23" s="188"/>
      <c r="BA23" s="188"/>
      <c r="BB23" s="186">
        <f t="shared" si="5"/>
        <v>0</v>
      </c>
      <c r="BC23" s="186"/>
      <c r="BD23" s="186"/>
      <c r="BE23" s="186"/>
      <c r="BF23" s="156">
        <f t="shared" si="6"/>
        <v>0</v>
      </c>
      <c r="BG23" s="156"/>
      <c r="BH23" s="156"/>
      <c r="BI23" s="156"/>
      <c r="BJ23" s="229">
        <f t="shared" si="7"/>
        <v>0</v>
      </c>
      <c r="BK23" s="229"/>
      <c r="BQ23" s="177">
        <f t="shared" si="10"/>
        <v>0</v>
      </c>
      <c r="BR23" s="177"/>
      <c r="BS23" s="177"/>
      <c r="BT23" s="177"/>
      <c r="BU23" s="178">
        <f t="shared" si="8"/>
        <v>0</v>
      </c>
      <c r="BV23" s="178"/>
      <c r="BW23" s="178"/>
      <c r="BX23" s="178"/>
      <c r="BY23" s="179">
        <f t="shared" si="9"/>
        <v>0</v>
      </c>
      <c r="BZ23" s="179"/>
      <c r="CA23" s="179"/>
    </row>
    <row r="24" spans="2:79" ht="18" hidden="1" customHeight="1" x14ac:dyDescent="0.45">
      <c r="B24" s="180" t="s">
        <v>53</v>
      </c>
      <c r="C24" s="180"/>
      <c r="D24" s="61"/>
      <c r="E24" s="181"/>
      <c r="F24" s="181"/>
      <c r="G24" s="62" t="s">
        <v>23</v>
      </c>
      <c r="H24" s="189"/>
      <c r="I24" s="189"/>
      <c r="J24" s="63" t="s">
        <v>19</v>
      </c>
      <c r="K24" s="181"/>
      <c r="L24" s="181"/>
      <c r="M24" s="62" t="s">
        <v>23</v>
      </c>
      <c r="N24" s="189"/>
      <c r="O24" s="189"/>
      <c r="P24" s="183"/>
      <c r="Q24" s="183"/>
      <c r="R24" s="183"/>
      <c r="S24" s="183"/>
      <c r="T24" s="190"/>
      <c r="U24" s="190"/>
      <c r="V24" s="190"/>
      <c r="W24" s="190"/>
      <c r="X24" s="190"/>
      <c r="Y24" s="190"/>
      <c r="Z24" s="190"/>
      <c r="AA24" s="190"/>
      <c r="AB24" s="190">
        <v>0</v>
      </c>
      <c r="AC24" s="190"/>
      <c r="AD24" s="190"/>
      <c r="AE24" s="190"/>
      <c r="AF24" s="190">
        <v>0</v>
      </c>
      <c r="AG24" s="190"/>
      <c r="AH24" s="190"/>
      <c r="AI24" s="190"/>
      <c r="AJ24" s="184">
        <f t="shared" si="0"/>
        <v>0</v>
      </c>
      <c r="AK24" s="184"/>
      <c r="AL24" s="184"/>
      <c r="AM24" s="184"/>
      <c r="AN24" s="185">
        <f t="shared" si="1"/>
        <v>0</v>
      </c>
      <c r="AO24" s="185"/>
      <c r="AP24" s="185"/>
      <c r="AQ24" s="186">
        <f t="shared" si="2"/>
        <v>0</v>
      </c>
      <c r="AR24" s="186"/>
      <c r="AS24" s="186"/>
      <c r="AT24" s="186"/>
      <c r="AU24" s="187">
        <f t="shared" si="3"/>
        <v>0</v>
      </c>
      <c r="AV24" s="187"/>
      <c r="AW24" s="187"/>
      <c r="AX24" s="188">
        <f t="shared" si="4"/>
        <v>0</v>
      </c>
      <c r="AY24" s="188"/>
      <c r="AZ24" s="188"/>
      <c r="BA24" s="188"/>
      <c r="BB24" s="186">
        <f t="shared" si="5"/>
        <v>0</v>
      </c>
      <c r="BC24" s="186"/>
      <c r="BD24" s="186"/>
      <c r="BE24" s="186"/>
      <c r="BF24" s="156">
        <f t="shared" si="6"/>
        <v>0</v>
      </c>
      <c r="BG24" s="156"/>
      <c r="BH24" s="156"/>
      <c r="BI24" s="156"/>
      <c r="BJ24" s="229">
        <f t="shared" si="7"/>
        <v>0</v>
      </c>
      <c r="BK24" s="229"/>
      <c r="BQ24" s="177">
        <f t="shared" si="10"/>
        <v>0</v>
      </c>
      <c r="BR24" s="177"/>
      <c r="BS24" s="177"/>
      <c r="BT24" s="177"/>
      <c r="BU24" s="178">
        <f t="shared" si="8"/>
        <v>0</v>
      </c>
      <c r="BV24" s="178"/>
      <c r="BW24" s="178"/>
      <c r="BX24" s="178"/>
      <c r="BY24" s="179">
        <f t="shared" si="9"/>
        <v>0</v>
      </c>
      <c r="BZ24" s="179"/>
      <c r="CA24" s="179"/>
    </row>
    <row r="25" spans="2:79" ht="18" hidden="1" customHeight="1" x14ac:dyDescent="0.45">
      <c r="B25" s="180" t="s">
        <v>53</v>
      </c>
      <c r="C25" s="180"/>
      <c r="D25" s="61"/>
      <c r="E25" s="181"/>
      <c r="F25" s="181"/>
      <c r="G25" s="62" t="s">
        <v>23</v>
      </c>
      <c r="H25" s="189"/>
      <c r="I25" s="189"/>
      <c r="J25" s="63" t="s">
        <v>19</v>
      </c>
      <c r="K25" s="181"/>
      <c r="L25" s="181"/>
      <c r="M25" s="62" t="s">
        <v>23</v>
      </c>
      <c r="N25" s="189"/>
      <c r="O25" s="189"/>
      <c r="P25" s="183"/>
      <c r="Q25" s="183"/>
      <c r="R25" s="183"/>
      <c r="S25" s="183"/>
      <c r="T25" s="190"/>
      <c r="U25" s="190"/>
      <c r="V25" s="190"/>
      <c r="W25" s="190"/>
      <c r="X25" s="190"/>
      <c r="Y25" s="190"/>
      <c r="Z25" s="190"/>
      <c r="AA25" s="190"/>
      <c r="AB25" s="190">
        <v>0</v>
      </c>
      <c r="AC25" s="190"/>
      <c r="AD25" s="190"/>
      <c r="AE25" s="190"/>
      <c r="AF25" s="190">
        <v>0</v>
      </c>
      <c r="AG25" s="190"/>
      <c r="AH25" s="190"/>
      <c r="AI25" s="190"/>
      <c r="AJ25" s="184">
        <f t="shared" si="0"/>
        <v>0</v>
      </c>
      <c r="AK25" s="184"/>
      <c r="AL25" s="184"/>
      <c r="AM25" s="184"/>
      <c r="AN25" s="185">
        <f t="shared" si="1"/>
        <v>0</v>
      </c>
      <c r="AO25" s="185"/>
      <c r="AP25" s="185"/>
      <c r="AQ25" s="186">
        <f t="shared" si="2"/>
        <v>0</v>
      </c>
      <c r="AR25" s="186"/>
      <c r="AS25" s="186"/>
      <c r="AT25" s="186"/>
      <c r="AU25" s="187">
        <f t="shared" si="3"/>
        <v>0</v>
      </c>
      <c r="AV25" s="187"/>
      <c r="AW25" s="187"/>
      <c r="AX25" s="188">
        <f t="shared" si="4"/>
        <v>0</v>
      </c>
      <c r="AY25" s="188"/>
      <c r="AZ25" s="188"/>
      <c r="BA25" s="188"/>
      <c r="BB25" s="186">
        <f t="shared" si="5"/>
        <v>0</v>
      </c>
      <c r="BC25" s="186"/>
      <c r="BD25" s="186"/>
      <c r="BE25" s="186"/>
      <c r="BF25" s="156">
        <f t="shared" si="6"/>
        <v>0</v>
      </c>
      <c r="BG25" s="156"/>
      <c r="BH25" s="156"/>
      <c r="BI25" s="156"/>
      <c r="BJ25" s="229">
        <f t="shared" si="7"/>
        <v>0</v>
      </c>
      <c r="BK25" s="229"/>
      <c r="BQ25" s="177">
        <f t="shared" si="10"/>
        <v>0</v>
      </c>
      <c r="BR25" s="177"/>
      <c r="BS25" s="177"/>
      <c r="BT25" s="177"/>
      <c r="BU25" s="178">
        <f t="shared" si="8"/>
        <v>0</v>
      </c>
      <c r="BV25" s="178"/>
      <c r="BW25" s="178"/>
      <c r="BX25" s="178"/>
      <c r="BY25" s="179">
        <f t="shared" si="9"/>
        <v>0</v>
      </c>
      <c r="BZ25" s="179"/>
      <c r="CA25" s="179"/>
    </row>
    <row r="26" spans="2:79" ht="18" hidden="1" customHeight="1" x14ac:dyDescent="0.45">
      <c r="B26" s="180">
        <v>0</v>
      </c>
      <c r="C26" s="180"/>
      <c r="D26" s="58"/>
      <c r="E26" s="181"/>
      <c r="F26" s="181"/>
      <c r="G26" s="59" t="s">
        <v>23</v>
      </c>
      <c r="H26" s="182"/>
      <c r="I26" s="182"/>
      <c r="J26" s="60" t="s">
        <v>19</v>
      </c>
      <c r="K26" s="181"/>
      <c r="L26" s="181"/>
      <c r="M26" s="59" t="s">
        <v>23</v>
      </c>
      <c r="N26" s="182"/>
      <c r="O26" s="182"/>
      <c r="P26" s="183"/>
      <c r="Q26" s="183"/>
      <c r="R26" s="183"/>
      <c r="S26" s="183"/>
      <c r="T26" s="183"/>
      <c r="U26" s="183"/>
      <c r="V26" s="183"/>
      <c r="W26" s="183"/>
      <c r="X26" s="183"/>
      <c r="Y26" s="183"/>
      <c r="Z26" s="183"/>
      <c r="AA26" s="183"/>
      <c r="AB26" s="183">
        <v>0</v>
      </c>
      <c r="AC26" s="183"/>
      <c r="AD26" s="183"/>
      <c r="AE26" s="183"/>
      <c r="AF26" s="183">
        <v>0</v>
      </c>
      <c r="AG26" s="183"/>
      <c r="AH26" s="183"/>
      <c r="AI26" s="183"/>
      <c r="AJ26" s="184">
        <f t="shared" si="0"/>
        <v>0</v>
      </c>
      <c r="AK26" s="184"/>
      <c r="AL26" s="184"/>
      <c r="AM26" s="184"/>
      <c r="AN26" s="185">
        <f t="shared" si="1"/>
        <v>0</v>
      </c>
      <c r="AO26" s="185"/>
      <c r="AP26" s="185"/>
      <c r="AQ26" s="186">
        <f t="shared" si="2"/>
        <v>0</v>
      </c>
      <c r="AR26" s="186"/>
      <c r="AS26" s="186"/>
      <c r="AT26" s="186"/>
      <c r="AU26" s="187">
        <f t="shared" si="3"/>
        <v>0</v>
      </c>
      <c r="AV26" s="187"/>
      <c r="AW26" s="187"/>
      <c r="AX26" s="188">
        <f t="shared" si="4"/>
        <v>0</v>
      </c>
      <c r="AY26" s="188"/>
      <c r="AZ26" s="188"/>
      <c r="BA26" s="188"/>
      <c r="BB26" s="186">
        <f t="shared" si="5"/>
        <v>0</v>
      </c>
      <c r="BC26" s="186"/>
      <c r="BD26" s="186"/>
      <c r="BE26" s="186"/>
      <c r="BF26" s="156">
        <f t="shared" si="6"/>
        <v>0</v>
      </c>
      <c r="BG26" s="156"/>
      <c r="BH26" s="156"/>
      <c r="BI26" s="156"/>
      <c r="BJ26" s="229">
        <f t="shared" si="7"/>
        <v>0</v>
      </c>
      <c r="BK26" s="229"/>
      <c r="BQ26" s="177">
        <f t="shared" si="10"/>
        <v>0</v>
      </c>
      <c r="BR26" s="177"/>
      <c r="BS26" s="177"/>
      <c r="BT26" s="177"/>
      <c r="BU26" s="178">
        <f t="shared" si="8"/>
        <v>0</v>
      </c>
      <c r="BV26" s="178"/>
      <c r="BW26" s="178"/>
      <c r="BX26" s="178"/>
      <c r="BY26" s="179">
        <f t="shared" si="9"/>
        <v>0</v>
      </c>
      <c r="BZ26" s="179"/>
      <c r="CA26" s="179"/>
    </row>
    <row r="27" spans="2:79" ht="18" hidden="1" customHeight="1" x14ac:dyDescent="0.45">
      <c r="B27" s="180">
        <v>0</v>
      </c>
      <c r="C27" s="180"/>
      <c r="D27" s="61"/>
      <c r="E27" s="181"/>
      <c r="F27" s="181"/>
      <c r="G27" s="62" t="s">
        <v>23</v>
      </c>
      <c r="H27" s="189"/>
      <c r="I27" s="189"/>
      <c r="J27" s="63" t="s">
        <v>19</v>
      </c>
      <c r="K27" s="181"/>
      <c r="L27" s="181"/>
      <c r="M27" s="62" t="s">
        <v>23</v>
      </c>
      <c r="N27" s="189"/>
      <c r="O27" s="189"/>
      <c r="P27" s="183"/>
      <c r="Q27" s="183"/>
      <c r="R27" s="183"/>
      <c r="S27" s="183"/>
      <c r="T27" s="190"/>
      <c r="U27" s="190"/>
      <c r="V27" s="190"/>
      <c r="W27" s="190"/>
      <c r="X27" s="190"/>
      <c r="Y27" s="190"/>
      <c r="Z27" s="190"/>
      <c r="AA27" s="190"/>
      <c r="AB27" s="190">
        <v>0</v>
      </c>
      <c r="AC27" s="190"/>
      <c r="AD27" s="190"/>
      <c r="AE27" s="190"/>
      <c r="AF27" s="190">
        <v>0</v>
      </c>
      <c r="AG27" s="190"/>
      <c r="AH27" s="190"/>
      <c r="AI27" s="190"/>
      <c r="AJ27" s="184">
        <f t="shared" si="0"/>
        <v>0</v>
      </c>
      <c r="AK27" s="184"/>
      <c r="AL27" s="184"/>
      <c r="AM27" s="184"/>
      <c r="AN27" s="185">
        <f t="shared" si="1"/>
        <v>0</v>
      </c>
      <c r="AO27" s="185"/>
      <c r="AP27" s="185"/>
      <c r="AQ27" s="186">
        <f t="shared" si="2"/>
        <v>0</v>
      </c>
      <c r="AR27" s="186"/>
      <c r="AS27" s="186"/>
      <c r="AT27" s="186"/>
      <c r="AU27" s="187">
        <f t="shared" si="3"/>
        <v>0</v>
      </c>
      <c r="AV27" s="187"/>
      <c r="AW27" s="187"/>
      <c r="AX27" s="188">
        <f t="shared" si="4"/>
        <v>0</v>
      </c>
      <c r="AY27" s="188"/>
      <c r="AZ27" s="188"/>
      <c r="BA27" s="188"/>
      <c r="BB27" s="186">
        <f t="shared" si="5"/>
        <v>0</v>
      </c>
      <c r="BC27" s="186"/>
      <c r="BD27" s="186"/>
      <c r="BE27" s="186"/>
      <c r="BF27" s="156">
        <f t="shared" si="6"/>
        <v>0</v>
      </c>
      <c r="BG27" s="156"/>
      <c r="BH27" s="156"/>
      <c r="BI27" s="156"/>
      <c r="BJ27" s="229">
        <f t="shared" si="7"/>
        <v>0</v>
      </c>
      <c r="BK27" s="229"/>
      <c r="BQ27" s="177">
        <f t="shared" si="10"/>
        <v>0</v>
      </c>
      <c r="BR27" s="177"/>
      <c r="BS27" s="177"/>
      <c r="BT27" s="177"/>
      <c r="BU27" s="178">
        <f t="shared" si="8"/>
        <v>0</v>
      </c>
      <c r="BV27" s="178"/>
      <c r="BW27" s="178"/>
      <c r="BX27" s="178"/>
      <c r="BY27" s="179">
        <f t="shared" si="9"/>
        <v>0</v>
      </c>
      <c r="BZ27" s="179"/>
      <c r="CA27" s="179"/>
    </row>
    <row r="28" spans="2:79" ht="18" hidden="1" customHeight="1" x14ac:dyDescent="0.45">
      <c r="B28" s="180">
        <v>0</v>
      </c>
      <c r="C28" s="180"/>
      <c r="D28" s="61"/>
      <c r="E28" s="181"/>
      <c r="F28" s="181"/>
      <c r="G28" s="62" t="s">
        <v>23</v>
      </c>
      <c r="H28" s="189"/>
      <c r="I28" s="189"/>
      <c r="J28" s="63" t="s">
        <v>19</v>
      </c>
      <c r="K28" s="181"/>
      <c r="L28" s="181"/>
      <c r="M28" s="62" t="s">
        <v>23</v>
      </c>
      <c r="N28" s="189"/>
      <c r="O28" s="189"/>
      <c r="P28" s="183"/>
      <c r="Q28" s="183"/>
      <c r="R28" s="183"/>
      <c r="S28" s="183"/>
      <c r="T28" s="190"/>
      <c r="U28" s="190"/>
      <c r="V28" s="190"/>
      <c r="W28" s="190"/>
      <c r="X28" s="190"/>
      <c r="Y28" s="190"/>
      <c r="Z28" s="190"/>
      <c r="AA28" s="190"/>
      <c r="AB28" s="190">
        <v>0</v>
      </c>
      <c r="AC28" s="190"/>
      <c r="AD28" s="190"/>
      <c r="AE28" s="190"/>
      <c r="AF28" s="190">
        <v>0</v>
      </c>
      <c r="AG28" s="190"/>
      <c r="AH28" s="190"/>
      <c r="AI28" s="190"/>
      <c r="AJ28" s="184">
        <f t="shared" si="0"/>
        <v>0</v>
      </c>
      <c r="AK28" s="184"/>
      <c r="AL28" s="184"/>
      <c r="AM28" s="184"/>
      <c r="AN28" s="185">
        <f t="shared" si="1"/>
        <v>0</v>
      </c>
      <c r="AO28" s="185"/>
      <c r="AP28" s="185"/>
      <c r="AQ28" s="186">
        <f t="shared" si="2"/>
        <v>0</v>
      </c>
      <c r="AR28" s="186"/>
      <c r="AS28" s="186"/>
      <c r="AT28" s="186"/>
      <c r="AU28" s="187">
        <f t="shared" si="3"/>
        <v>0</v>
      </c>
      <c r="AV28" s="187"/>
      <c r="AW28" s="187"/>
      <c r="AX28" s="188">
        <f t="shared" si="4"/>
        <v>0</v>
      </c>
      <c r="AY28" s="188"/>
      <c r="AZ28" s="188"/>
      <c r="BA28" s="188"/>
      <c r="BB28" s="186">
        <f t="shared" si="5"/>
        <v>0</v>
      </c>
      <c r="BC28" s="186"/>
      <c r="BD28" s="186"/>
      <c r="BE28" s="186"/>
      <c r="BF28" s="156">
        <f t="shared" si="6"/>
        <v>0</v>
      </c>
      <c r="BG28" s="156"/>
      <c r="BH28" s="156"/>
      <c r="BI28" s="156"/>
      <c r="BJ28" s="229">
        <f t="shared" si="7"/>
        <v>0</v>
      </c>
      <c r="BK28" s="229"/>
      <c r="BQ28" s="177">
        <f t="shared" si="10"/>
        <v>0</v>
      </c>
      <c r="BR28" s="177"/>
      <c r="BS28" s="177"/>
      <c r="BT28" s="177"/>
      <c r="BU28" s="178">
        <f t="shared" si="8"/>
        <v>0</v>
      </c>
      <c r="BV28" s="178"/>
      <c r="BW28" s="178"/>
      <c r="BX28" s="178"/>
      <c r="BY28" s="179">
        <f t="shared" si="9"/>
        <v>0</v>
      </c>
      <c r="BZ28" s="179"/>
      <c r="CA28" s="179"/>
    </row>
    <row r="29" spans="2:79" ht="18" hidden="1" customHeight="1" x14ac:dyDescent="0.45">
      <c r="B29" s="180">
        <v>0</v>
      </c>
      <c r="C29" s="180"/>
      <c r="D29" s="61"/>
      <c r="E29" s="181"/>
      <c r="F29" s="181"/>
      <c r="G29" s="62" t="s">
        <v>23</v>
      </c>
      <c r="H29" s="189"/>
      <c r="I29" s="189"/>
      <c r="J29" s="63" t="s">
        <v>19</v>
      </c>
      <c r="K29" s="181"/>
      <c r="L29" s="181"/>
      <c r="M29" s="62" t="s">
        <v>23</v>
      </c>
      <c r="N29" s="189"/>
      <c r="O29" s="189"/>
      <c r="P29" s="183"/>
      <c r="Q29" s="183"/>
      <c r="R29" s="183"/>
      <c r="S29" s="183"/>
      <c r="T29" s="190"/>
      <c r="U29" s="190"/>
      <c r="V29" s="190"/>
      <c r="W29" s="190"/>
      <c r="X29" s="190"/>
      <c r="Y29" s="190"/>
      <c r="Z29" s="190"/>
      <c r="AA29" s="190"/>
      <c r="AB29" s="190">
        <v>0</v>
      </c>
      <c r="AC29" s="190"/>
      <c r="AD29" s="190"/>
      <c r="AE29" s="190"/>
      <c r="AF29" s="190">
        <v>0</v>
      </c>
      <c r="AG29" s="190"/>
      <c r="AH29" s="190"/>
      <c r="AI29" s="190"/>
      <c r="AJ29" s="184">
        <f t="shared" si="0"/>
        <v>0</v>
      </c>
      <c r="AK29" s="184"/>
      <c r="AL29" s="184"/>
      <c r="AM29" s="184"/>
      <c r="AN29" s="185">
        <f t="shared" si="1"/>
        <v>0</v>
      </c>
      <c r="AO29" s="185"/>
      <c r="AP29" s="185"/>
      <c r="AQ29" s="186">
        <f t="shared" si="2"/>
        <v>0</v>
      </c>
      <c r="AR29" s="186"/>
      <c r="AS29" s="186"/>
      <c r="AT29" s="186"/>
      <c r="AU29" s="187">
        <f t="shared" si="3"/>
        <v>0</v>
      </c>
      <c r="AV29" s="187"/>
      <c r="AW29" s="187"/>
      <c r="AX29" s="188">
        <f t="shared" si="4"/>
        <v>0</v>
      </c>
      <c r="AY29" s="188"/>
      <c r="AZ29" s="188"/>
      <c r="BA29" s="188"/>
      <c r="BB29" s="186">
        <f t="shared" si="5"/>
        <v>0</v>
      </c>
      <c r="BC29" s="186"/>
      <c r="BD29" s="186"/>
      <c r="BE29" s="186"/>
      <c r="BF29" s="156">
        <f t="shared" si="6"/>
        <v>0</v>
      </c>
      <c r="BG29" s="156"/>
      <c r="BH29" s="156"/>
      <c r="BI29" s="156"/>
      <c r="BJ29" s="229">
        <f t="shared" si="7"/>
        <v>0</v>
      </c>
      <c r="BK29" s="229"/>
      <c r="BQ29" s="177">
        <f t="shared" si="10"/>
        <v>0</v>
      </c>
      <c r="BR29" s="177"/>
      <c r="BS29" s="177"/>
      <c r="BT29" s="177"/>
      <c r="BU29" s="178">
        <f t="shared" si="8"/>
        <v>0</v>
      </c>
      <c r="BV29" s="178"/>
      <c r="BW29" s="178"/>
      <c r="BX29" s="178"/>
      <c r="BY29" s="179">
        <f t="shared" si="9"/>
        <v>0</v>
      </c>
      <c r="BZ29" s="179"/>
      <c r="CA29" s="179"/>
    </row>
    <row r="30" spans="2:79" ht="18" hidden="1" customHeight="1" x14ac:dyDescent="0.45">
      <c r="B30" s="180" t="s">
        <v>53</v>
      </c>
      <c r="C30" s="180"/>
      <c r="D30" s="61"/>
      <c r="E30" s="181"/>
      <c r="F30" s="181"/>
      <c r="G30" s="62" t="s">
        <v>23</v>
      </c>
      <c r="H30" s="189"/>
      <c r="I30" s="189"/>
      <c r="J30" s="63" t="s">
        <v>19</v>
      </c>
      <c r="K30" s="181"/>
      <c r="L30" s="181"/>
      <c r="M30" s="62" t="s">
        <v>23</v>
      </c>
      <c r="N30" s="189"/>
      <c r="O30" s="189"/>
      <c r="P30" s="183"/>
      <c r="Q30" s="183"/>
      <c r="R30" s="183"/>
      <c r="S30" s="183"/>
      <c r="T30" s="190"/>
      <c r="U30" s="190"/>
      <c r="V30" s="190"/>
      <c r="W30" s="190"/>
      <c r="X30" s="190"/>
      <c r="Y30" s="190"/>
      <c r="Z30" s="190"/>
      <c r="AA30" s="190"/>
      <c r="AB30" s="190">
        <v>0</v>
      </c>
      <c r="AC30" s="190"/>
      <c r="AD30" s="190"/>
      <c r="AE30" s="190"/>
      <c r="AF30" s="190">
        <v>0</v>
      </c>
      <c r="AG30" s="190"/>
      <c r="AH30" s="190"/>
      <c r="AI30" s="190"/>
      <c r="AJ30" s="184">
        <f t="shared" si="0"/>
        <v>0</v>
      </c>
      <c r="AK30" s="184"/>
      <c r="AL30" s="184"/>
      <c r="AM30" s="184"/>
      <c r="AN30" s="185">
        <f t="shared" si="1"/>
        <v>0</v>
      </c>
      <c r="AO30" s="185"/>
      <c r="AP30" s="185"/>
      <c r="AQ30" s="186">
        <f t="shared" si="2"/>
        <v>0</v>
      </c>
      <c r="AR30" s="186"/>
      <c r="AS30" s="186"/>
      <c r="AT30" s="186"/>
      <c r="AU30" s="187">
        <f t="shared" si="3"/>
        <v>0</v>
      </c>
      <c r="AV30" s="187"/>
      <c r="AW30" s="187"/>
      <c r="AX30" s="188">
        <f t="shared" si="4"/>
        <v>0</v>
      </c>
      <c r="AY30" s="188"/>
      <c r="AZ30" s="188"/>
      <c r="BA30" s="188"/>
      <c r="BB30" s="186">
        <f t="shared" si="5"/>
        <v>0</v>
      </c>
      <c r="BC30" s="186"/>
      <c r="BD30" s="186"/>
      <c r="BE30" s="186"/>
      <c r="BF30" s="156">
        <f t="shared" si="6"/>
        <v>0</v>
      </c>
      <c r="BG30" s="156"/>
      <c r="BH30" s="156"/>
      <c r="BI30" s="156"/>
      <c r="BJ30" s="229">
        <f t="shared" si="7"/>
        <v>0</v>
      </c>
      <c r="BK30" s="229"/>
      <c r="BQ30" s="177">
        <f t="shared" si="10"/>
        <v>0</v>
      </c>
      <c r="BR30" s="177"/>
      <c r="BS30" s="177"/>
      <c r="BT30" s="177"/>
      <c r="BU30" s="178">
        <f t="shared" si="8"/>
        <v>0</v>
      </c>
      <c r="BV30" s="178"/>
      <c r="BW30" s="178"/>
      <c r="BX30" s="178"/>
      <c r="BY30" s="179">
        <f t="shared" si="9"/>
        <v>0</v>
      </c>
      <c r="BZ30" s="179"/>
      <c r="CA30" s="179"/>
    </row>
    <row r="31" spans="2:79" ht="18" hidden="1" customHeight="1" x14ac:dyDescent="0.45">
      <c r="B31" s="180" t="s">
        <v>53</v>
      </c>
      <c r="C31" s="180"/>
      <c r="D31" s="61"/>
      <c r="E31" s="181"/>
      <c r="F31" s="181"/>
      <c r="G31" s="62" t="s">
        <v>23</v>
      </c>
      <c r="H31" s="189"/>
      <c r="I31" s="189"/>
      <c r="J31" s="63" t="s">
        <v>19</v>
      </c>
      <c r="K31" s="181"/>
      <c r="L31" s="181"/>
      <c r="M31" s="62" t="s">
        <v>23</v>
      </c>
      <c r="N31" s="189"/>
      <c r="O31" s="189"/>
      <c r="P31" s="183"/>
      <c r="Q31" s="183"/>
      <c r="R31" s="183"/>
      <c r="S31" s="183"/>
      <c r="T31" s="190"/>
      <c r="U31" s="190"/>
      <c r="V31" s="190"/>
      <c r="W31" s="190"/>
      <c r="X31" s="190"/>
      <c r="Y31" s="190"/>
      <c r="Z31" s="190"/>
      <c r="AA31" s="190"/>
      <c r="AB31" s="190">
        <v>0</v>
      </c>
      <c r="AC31" s="190"/>
      <c r="AD31" s="190"/>
      <c r="AE31" s="190"/>
      <c r="AF31" s="190">
        <v>0</v>
      </c>
      <c r="AG31" s="190"/>
      <c r="AH31" s="190"/>
      <c r="AI31" s="190"/>
      <c r="AJ31" s="184">
        <f t="shared" si="0"/>
        <v>0</v>
      </c>
      <c r="AK31" s="184"/>
      <c r="AL31" s="184"/>
      <c r="AM31" s="184"/>
      <c r="AN31" s="185">
        <f t="shared" si="1"/>
        <v>0</v>
      </c>
      <c r="AO31" s="185"/>
      <c r="AP31" s="185"/>
      <c r="AQ31" s="186">
        <f t="shared" si="2"/>
        <v>0</v>
      </c>
      <c r="AR31" s="186"/>
      <c r="AS31" s="186"/>
      <c r="AT31" s="186"/>
      <c r="AU31" s="187">
        <f t="shared" si="3"/>
        <v>0</v>
      </c>
      <c r="AV31" s="187"/>
      <c r="AW31" s="187"/>
      <c r="AX31" s="188">
        <f t="shared" si="4"/>
        <v>0</v>
      </c>
      <c r="AY31" s="188"/>
      <c r="AZ31" s="188"/>
      <c r="BA31" s="188"/>
      <c r="BB31" s="186">
        <f t="shared" si="5"/>
        <v>0</v>
      </c>
      <c r="BC31" s="186"/>
      <c r="BD31" s="186"/>
      <c r="BE31" s="186"/>
      <c r="BF31" s="156">
        <f t="shared" si="6"/>
        <v>0</v>
      </c>
      <c r="BG31" s="156"/>
      <c r="BH31" s="156"/>
      <c r="BI31" s="156"/>
      <c r="BJ31" s="229">
        <f t="shared" si="7"/>
        <v>0</v>
      </c>
      <c r="BK31" s="229"/>
      <c r="BQ31" s="177">
        <f t="shared" si="10"/>
        <v>0</v>
      </c>
      <c r="BR31" s="177"/>
      <c r="BS31" s="177"/>
      <c r="BT31" s="177"/>
      <c r="BU31" s="178">
        <f t="shared" si="8"/>
        <v>0</v>
      </c>
      <c r="BV31" s="178"/>
      <c r="BW31" s="178"/>
      <c r="BX31" s="178"/>
      <c r="BY31" s="179">
        <f t="shared" si="9"/>
        <v>0</v>
      </c>
      <c r="BZ31" s="179"/>
      <c r="CA31" s="179"/>
    </row>
    <row r="32" spans="2:79" ht="18" hidden="1" customHeight="1" x14ac:dyDescent="0.45">
      <c r="B32" s="180">
        <v>0</v>
      </c>
      <c r="C32" s="180"/>
      <c r="D32" s="58"/>
      <c r="E32" s="181"/>
      <c r="F32" s="181"/>
      <c r="G32" s="59" t="s">
        <v>23</v>
      </c>
      <c r="H32" s="182"/>
      <c r="I32" s="182"/>
      <c r="J32" s="60" t="s">
        <v>19</v>
      </c>
      <c r="K32" s="181"/>
      <c r="L32" s="181"/>
      <c r="M32" s="59" t="s">
        <v>23</v>
      </c>
      <c r="N32" s="182"/>
      <c r="O32" s="182"/>
      <c r="P32" s="183"/>
      <c r="Q32" s="183"/>
      <c r="R32" s="183"/>
      <c r="S32" s="183"/>
      <c r="T32" s="183"/>
      <c r="U32" s="183"/>
      <c r="V32" s="183"/>
      <c r="W32" s="183"/>
      <c r="X32" s="183"/>
      <c r="Y32" s="183"/>
      <c r="Z32" s="183"/>
      <c r="AA32" s="183"/>
      <c r="AB32" s="183">
        <v>0</v>
      </c>
      <c r="AC32" s="183"/>
      <c r="AD32" s="183"/>
      <c r="AE32" s="183"/>
      <c r="AF32" s="183">
        <v>0</v>
      </c>
      <c r="AG32" s="183"/>
      <c r="AH32" s="183"/>
      <c r="AI32" s="183"/>
      <c r="AJ32" s="184">
        <f t="shared" si="0"/>
        <v>0</v>
      </c>
      <c r="AK32" s="184"/>
      <c r="AL32" s="184"/>
      <c r="AM32" s="184"/>
      <c r="AN32" s="185">
        <f t="shared" si="1"/>
        <v>0</v>
      </c>
      <c r="AO32" s="185"/>
      <c r="AP32" s="185"/>
      <c r="AQ32" s="186">
        <f t="shared" si="2"/>
        <v>0</v>
      </c>
      <c r="AR32" s="186"/>
      <c r="AS32" s="186"/>
      <c r="AT32" s="186"/>
      <c r="AU32" s="187">
        <f t="shared" si="3"/>
        <v>0</v>
      </c>
      <c r="AV32" s="187"/>
      <c r="AW32" s="187"/>
      <c r="AX32" s="188">
        <f t="shared" si="4"/>
        <v>0</v>
      </c>
      <c r="AY32" s="188"/>
      <c r="AZ32" s="188"/>
      <c r="BA32" s="188"/>
      <c r="BB32" s="186">
        <f t="shared" si="5"/>
        <v>0</v>
      </c>
      <c r="BC32" s="186"/>
      <c r="BD32" s="186"/>
      <c r="BE32" s="186"/>
      <c r="BF32" s="156">
        <f t="shared" si="6"/>
        <v>0</v>
      </c>
      <c r="BG32" s="156"/>
      <c r="BH32" s="156"/>
      <c r="BI32" s="156"/>
      <c r="BJ32" s="229">
        <f t="shared" si="7"/>
        <v>0</v>
      </c>
      <c r="BK32" s="229"/>
      <c r="BQ32" s="177">
        <f t="shared" si="10"/>
        <v>0</v>
      </c>
      <c r="BR32" s="177"/>
      <c r="BS32" s="177"/>
      <c r="BT32" s="177"/>
      <c r="BU32" s="178">
        <f t="shared" si="8"/>
        <v>0</v>
      </c>
      <c r="BV32" s="178"/>
      <c r="BW32" s="178"/>
      <c r="BX32" s="178"/>
      <c r="BY32" s="179">
        <f t="shared" si="9"/>
        <v>0</v>
      </c>
      <c r="BZ32" s="179"/>
      <c r="CA32" s="179"/>
    </row>
    <row r="33" spans="1:79" ht="18" hidden="1" customHeight="1" x14ac:dyDescent="0.45">
      <c r="B33" s="180">
        <v>0</v>
      </c>
      <c r="C33" s="180"/>
      <c r="D33" s="61"/>
      <c r="E33" s="181"/>
      <c r="F33" s="181"/>
      <c r="G33" s="62" t="s">
        <v>23</v>
      </c>
      <c r="H33" s="189"/>
      <c r="I33" s="189"/>
      <c r="J33" s="63" t="s">
        <v>19</v>
      </c>
      <c r="K33" s="181"/>
      <c r="L33" s="181"/>
      <c r="M33" s="62" t="s">
        <v>23</v>
      </c>
      <c r="N33" s="189"/>
      <c r="O33" s="189"/>
      <c r="P33" s="183"/>
      <c r="Q33" s="183"/>
      <c r="R33" s="183"/>
      <c r="S33" s="183"/>
      <c r="T33" s="190"/>
      <c r="U33" s="190"/>
      <c r="V33" s="190"/>
      <c r="W33" s="190"/>
      <c r="X33" s="190"/>
      <c r="Y33" s="190"/>
      <c r="Z33" s="190"/>
      <c r="AA33" s="190"/>
      <c r="AB33" s="190">
        <v>0</v>
      </c>
      <c r="AC33" s="190"/>
      <c r="AD33" s="190"/>
      <c r="AE33" s="190"/>
      <c r="AF33" s="190">
        <v>0</v>
      </c>
      <c r="AG33" s="190"/>
      <c r="AH33" s="190"/>
      <c r="AI33" s="190"/>
      <c r="AJ33" s="184">
        <f t="shared" si="0"/>
        <v>0</v>
      </c>
      <c r="AK33" s="184"/>
      <c r="AL33" s="184"/>
      <c r="AM33" s="184"/>
      <c r="AN33" s="185">
        <f t="shared" si="1"/>
        <v>0</v>
      </c>
      <c r="AO33" s="185"/>
      <c r="AP33" s="185"/>
      <c r="AQ33" s="186">
        <f t="shared" si="2"/>
        <v>0</v>
      </c>
      <c r="AR33" s="186"/>
      <c r="AS33" s="186"/>
      <c r="AT33" s="186"/>
      <c r="AU33" s="187">
        <f t="shared" si="3"/>
        <v>0</v>
      </c>
      <c r="AV33" s="187"/>
      <c r="AW33" s="187"/>
      <c r="AX33" s="188">
        <f t="shared" si="4"/>
        <v>0</v>
      </c>
      <c r="AY33" s="188"/>
      <c r="AZ33" s="188"/>
      <c r="BA33" s="188"/>
      <c r="BB33" s="186">
        <f t="shared" si="5"/>
        <v>0</v>
      </c>
      <c r="BC33" s="186"/>
      <c r="BD33" s="186"/>
      <c r="BE33" s="186"/>
      <c r="BF33" s="156">
        <f t="shared" si="6"/>
        <v>0</v>
      </c>
      <c r="BG33" s="156"/>
      <c r="BH33" s="156"/>
      <c r="BI33" s="156"/>
      <c r="BJ33" s="229">
        <f t="shared" si="7"/>
        <v>0</v>
      </c>
      <c r="BK33" s="229"/>
      <c r="BQ33" s="177">
        <f t="shared" si="10"/>
        <v>0</v>
      </c>
      <c r="BR33" s="177"/>
      <c r="BS33" s="177"/>
      <c r="BT33" s="177"/>
      <c r="BU33" s="178">
        <f t="shared" si="8"/>
        <v>0</v>
      </c>
      <c r="BV33" s="178"/>
      <c r="BW33" s="178"/>
      <c r="BX33" s="178"/>
      <c r="BY33" s="179">
        <f t="shared" si="9"/>
        <v>0</v>
      </c>
      <c r="BZ33" s="179"/>
      <c r="CA33" s="179"/>
    </row>
    <row r="34" spans="1:79" ht="18" hidden="1" customHeight="1" x14ac:dyDescent="0.45">
      <c r="B34" s="180">
        <v>0</v>
      </c>
      <c r="C34" s="180"/>
      <c r="D34" s="61"/>
      <c r="E34" s="181"/>
      <c r="F34" s="181"/>
      <c r="G34" s="62" t="s">
        <v>23</v>
      </c>
      <c r="H34" s="189"/>
      <c r="I34" s="189"/>
      <c r="J34" s="63" t="s">
        <v>19</v>
      </c>
      <c r="K34" s="181"/>
      <c r="L34" s="181"/>
      <c r="M34" s="62" t="s">
        <v>23</v>
      </c>
      <c r="N34" s="189"/>
      <c r="O34" s="189"/>
      <c r="P34" s="183"/>
      <c r="Q34" s="183"/>
      <c r="R34" s="183"/>
      <c r="S34" s="183"/>
      <c r="T34" s="190"/>
      <c r="U34" s="190"/>
      <c r="V34" s="190"/>
      <c r="W34" s="190"/>
      <c r="X34" s="190"/>
      <c r="Y34" s="190"/>
      <c r="Z34" s="190"/>
      <c r="AA34" s="190"/>
      <c r="AB34" s="190">
        <v>0</v>
      </c>
      <c r="AC34" s="190"/>
      <c r="AD34" s="190"/>
      <c r="AE34" s="190"/>
      <c r="AF34" s="190">
        <v>0</v>
      </c>
      <c r="AG34" s="190"/>
      <c r="AH34" s="190"/>
      <c r="AI34" s="190"/>
      <c r="AJ34" s="184">
        <f t="shared" si="0"/>
        <v>0</v>
      </c>
      <c r="AK34" s="184"/>
      <c r="AL34" s="184"/>
      <c r="AM34" s="184"/>
      <c r="AN34" s="185">
        <f t="shared" si="1"/>
        <v>0</v>
      </c>
      <c r="AO34" s="185"/>
      <c r="AP34" s="185"/>
      <c r="AQ34" s="186">
        <f t="shared" si="2"/>
        <v>0</v>
      </c>
      <c r="AR34" s="186"/>
      <c r="AS34" s="186"/>
      <c r="AT34" s="186"/>
      <c r="AU34" s="187">
        <f t="shared" si="3"/>
        <v>0</v>
      </c>
      <c r="AV34" s="187"/>
      <c r="AW34" s="187"/>
      <c r="AX34" s="188">
        <f t="shared" si="4"/>
        <v>0</v>
      </c>
      <c r="AY34" s="188"/>
      <c r="AZ34" s="188"/>
      <c r="BA34" s="188"/>
      <c r="BB34" s="186">
        <f t="shared" si="5"/>
        <v>0</v>
      </c>
      <c r="BC34" s="186"/>
      <c r="BD34" s="186"/>
      <c r="BE34" s="186"/>
      <c r="BF34" s="156">
        <f t="shared" si="6"/>
        <v>0</v>
      </c>
      <c r="BG34" s="156"/>
      <c r="BH34" s="156"/>
      <c r="BI34" s="156"/>
      <c r="BJ34" s="229">
        <f t="shared" si="7"/>
        <v>0</v>
      </c>
      <c r="BK34" s="229"/>
      <c r="BQ34" s="177">
        <f t="shared" si="10"/>
        <v>0</v>
      </c>
      <c r="BR34" s="177"/>
      <c r="BS34" s="177"/>
      <c r="BT34" s="177"/>
      <c r="BU34" s="178">
        <f t="shared" si="8"/>
        <v>0</v>
      </c>
      <c r="BV34" s="178"/>
      <c r="BW34" s="178"/>
      <c r="BX34" s="178"/>
      <c r="BY34" s="179">
        <f t="shared" si="9"/>
        <v>0</v>
      </c>
      <c r="BZ34" s="179"/>
      <c r="CA34" s="179"/>
    </row>
    <row r="35" spans="1:79" ht="18" hidden="1" customHeight="1" x14ac:dyDescent="0.45">
      <c r="B35" s="180">
        <v>0</v>
      </c>
      <c r="C35" s="180"/>
      <c r="D35" s="61"/>
      <c r="E35" s="181"/>
      <c r="F35" s="181"/>
      <c r="G35" s="62" t="s">
        <v>23</v>
      </c>
      <c r="H35" s="189"/>
      <c r="I35" s="189"/>
      <c r="J35" s="63" t="s">
        <v>19</v>
      </c>
      <c r="K35" s="181"/>
      <c r="L35" s="181"/>
      <c r="M35" s="62" t="s">
        <v>23</v>
      </c>
      <c r="N35" s="189"/>
      <c r="O35" s="189"/>
      <c r="P35" s="183"/>
      <c r="Q35" s="183"/>
      <c r="R35" s="183"/>
      <c r="S35" s="183"/>
      <c r="T35" s="190"/>
      <c r="U35" s="190"/>
      <c r="V35" s="190"/>
      <c r="W35" s="190"/>
      <c r="X35" s="190"/>
      <c r="Y35" s="190"/>
      <c r="Z35" s="190"/>
      <c r="AA35" s="190"/>
      <c r="AB35" s="190">
        <v>0</v>
      </c>
      <c r="AC35" s="190"/>
      <c r="AD35" s="190"/>
      <c r="AE35" s="190"/>
      <c r="AF35" s="190">
        <v>0</v>
      </c>
      <c r="AG35" s="190"/>
      <c r="AH35" s="190"/>
      <c r="AI35" s="190"/>
      <c r="AJ35" s="184">
        <f t="shared" si="0"/>
        <v>0</v>
      </c>
      <c r="AK35" s="184"/>
      <c r="AL35" s="184"/>
      <c r="AM35" s="184"/>
      <c r="AN35" s="185">
        <f t="shared" si="1"/>
        <v>0</v>
      </c>
      <c r="AO35" s="185"/>
      <c r="AP35" s="185"/>
      <c r="AQ35" s="186">
        <f t="shared" si="2"/>
        <v>0</v>
      </c>
      <c r="AR35" s="186"/>
      <c r="AS35" s="186"/>
      <c r="AT35" s="186"/>
      <c r="AU35" s="187">
        <f t="shared" si="3"/>
        <v>0</v>
      </c>
      <c r="AV35" s="187"/>
      <c r="AW35" s="187"/>
      <c r="AX35" s="188">
        <f t="shared" si="4"/>
        <v>0</v>
      </c>
      <c r="AY35" s="188"/>
      <c r="AZ35" s="188"/>
      <c r="BA35" s="188"/>
      <c r="BB35" s="186">
        <f t="shared" si="5"/>
        <v>0</v>
      </c>
      <c r="BC35" s="186"/>
      <c r="BD35" s="186"/>
      <c r="BE35" s="186"/>
      <c r="BF35" s="156">
        <f t="shared" si="6"/>
        <v>0</v>
      </c>
      <c r="BG35" s="156"/>
      <c r="BH35" s="156"/>
      <c r="BI35" s="156"/>
      <c r="BJ35" s="229">
        <f t="shared" si="7"/>
        <v>0</v>
      </c>
      <c r="BK35" s="229"/>
      <c r="BQ35" s="177">
        <f t="shared" si="10"/>
        <v>0</v>
      </c>
      <c r="BR35" s="177"/>
      <c r="BS35" s="177"/>
      <c r="BT35" s="177"/>
      <c r="BU35" s="178">
        <f t="shared" si="8"/>
        <v>0</v>
      </c>
      <c r="BV35" s="178"/>
      <c r="BW35" s="178"/>
      <c r="BX35" s="178"/>
      <c r="BY35" s="179">
        <f t="shared" si="9"/>
        <v>0</v>
      </c>
      <c r="BZ35" s="179"/>
      <c r="CA35" s="179"/>
    </row>
    <row r="36" spans="1:79" ht="18" hidden="1" customHeight="1" x14ac:dyDescent="0.45">
      <c r="B36" s="180" t="s">
        <v>53</v>
      </c>
      <c r="C36" s="180"/>
      <c r="D36" s="61"/>
      <c r="E36" s="181"/>
      <c r="F36" s="181"/>
      <c r="G36" s="62" t="s">
        <v>23</v>
      </c>
      <c r="H36" s="189"/>
      <c r="I36" s="189"/>
      <c r="J36" s="63" t="s">
        <v>19</v>
      </c>
      <c r="K36" s="181"/>
      <c r="L36" s="181"/>
      <c r="M36" s="62" t="s">
        <v>23</v>
      </c>
      <c r="N36" s="189"/>
      <c r="O36" s="189"/>
      <c r="P36" s="183"/>
      <c r="Q36" s="183"/>
      <c r="R36" s="183"/>
      <c r="S36" s="183"/>
      <c r="T36" s="190"/>
      <c r="U36" s="190"/>
      <c r="V36" s="190"/>
      <c r="W36" s="190"/>
      <c r="X36" s="190"/>
      <c r="Y36" s="190"/>
      <c r="Z36" s="190"/>
      <c r="AA36" s="190"/>
      <c r="AB36" s="190">
        <v>0</v>
      </c>
      <c r="AC36" s="190"/>
      <c r="AD36" s="190"/>
      <c r="AE36" s="190"/>
      <c r="AF36" s="190">
        <v>0</v>
      </c>
      <c r="AG36" s="190"/>
      <c r="AH36" s="190"/>
      <c r="AI36" s="190"/>
      <c r="AJ36" s="184">
        <f t="shared" si="0"/>
        <v>0</v>
      </c>
      <c r="AK36" s="184"/>
      <c r="AL36" s="184"/>
      <c r="AM36" s="184"/>
      <c r="AN36" s="185">
        <f t="shared" si="1"/>
        <v>0</v>
      </c>
      <c r="AO36" s="185"/>
      <c r="AP36" s="185"/>
      <c r="AQ36" s="186">
        <f t="shared" si="2"/>
        <v>0</v>
      </c>
      <c r="AR36" s="186"/>
      <c r="AS36" s="186"/>
      <c r="AT36" s="186"/>
      <c r="AU36" s="187">
        <f t="shared" si="3"/>
        <v>0</v>
      </c>
      <c r="AV36" s="187"/>
      <c r="AW36" s="187"/>
      <c r="AX36" s="188">
        <f t="shared" si="4"/>
        <v>0</v>
      </c>
      <c r="AY36" s="188"/>
      <c r="AZ36" s="188"/>
      <c r="BA36" s="188"/>
      <c r="BB36" s="186">
        <f t="shared" si="5"/>
        <v>0</v>
      </c>
      <c r="BC36" s="186"/>
      <c r="BD36" s="186"/>
      <c r="BE36" s="186"/>
      <c r="BF36" s="156">
        <f t="shared" si="6"/>
        <v>0</v>
      </c>
      <c r="BG36" s="156"/>
      <c r="BH36" s="156"/>
      <c r="BI36" s="156"/>
      <c r="BJ36" s="229">
        <f t="shared" si="7"/>
        <v>0</v>
      </c>
      <c r="BK36" s="229"/>
      <c r="BQ36" s="177">
        <f t="shared" si="10"/>
        <v>0</v>
      </c>
      <c r="BR36" s="177"/>
      <c r="BS36" s="177"/>
      <c r="BT36" s="177"/>
      <c r="BU36" s="178">
        <f t="shared" si="8"/>
        <v>0</v>
      </c>
      <c r="BV36" s="178"/>
      <c r="BW36" s="178"/>
      <c r="BX36" s="178"/>
      <c r="BY36" s="179">
        <f t="shared" si="9"/>
        <v>0</v>
      </c>
      <c r="BZ36" s="179"/>
      <c r="CA36" s="179"/>
    </row>
    <row r="37" spans="1:79" ht="18" hidden="1" customHeight="1" x14ac:dyDescent="0.45">
      <c r="B37" s="180" t="s">
        <v>53</v>
      </c>
      <c r="C37" s="180"/>
      <c r="D37" s="61"/>
      <c r="E37" s="181"/>
      <c r="F37" s="181"/>
      <c r="G37" s="62" t="s">
        <v>23</v>
      </c>
      <c r="H37" s="189"/>
      <c r="I37" s="189"/>
      <c r="J37" s="63" t="s">
        <v>19</v>
      </c>
      <c r="K37" s="181"/>
      <c r="L37" s="181"/>
      <c r="M37" s="62" t="s">
        <v>23</v>
      </c>
      <c r="N37" s="189"/>
      <c r="O37" s="189"/>
      <c r="P37" s="183"/>
      <c r="Q37" s="183"/>
      <c r="R37" s="183"/>
      <c r="S37" s="183"/>
      <c r="T37" s="190"/>
      <c r="U37" s="190"/>
      <c r="V37" s="190"/>
      <c r="W37" s="190"/>
      <c r="X37" s="190"/>
      <c r="Y37" s="190"/>
      <c r="Z37" s="190"/>
      <c r="AA37" s="190"/>
      <c r="AB37" s="190">
        <v>0</v>
      </c>
      <c r="AC37" s="190"/>
      <c r="AD37" s="190"/>
      <c r="AE37" s="190"/>
      <c r="AF37" s="190">
        <v>0</v>
      </c>
      <c r="AG37" s="190"/>
      <c r="AH37" s="190"/>
      <c r="AI37" s="190"/>
      <c r="AJ37" s="184">
        <f t="shared" si="0"/>
        <v>0</v>
      </c>
      <c r="AK37" s="184"/>
      <c r="AL37" s="184"/>
      <c r="AM37" s="184"/>
      <c r="AN37" s="185">
        <f t="shared" si="1"/>
        <v>0</v>
      </c>
      <c r="AO37" s="185"/>
      <c r="AP37" s="185"/>
      <c r="AQ37" s="186">
        <f t="shared" si="2"/>
        <v>0</v>
      </c>
      <c r="AR37" s="186"/>
      <c r="AS37" s="186"/>
      <c r="AT37" s="186"/>
      <c r="AU37" s="187">
        <f t="shared" si="3"/>
        <v>0</v>
      </c>
      <c r="AV37" s="187"/>
      <c r="AW37" s="187"/>
      <c r="AX37" s="188">
        <f t="shared" si="4"/>
        <v>0</v>
      </c>
      <c r="AY37" s="188"/>
      <c r="AZ37" s="188"/>
      <c r="BA37" s="188"/>
      <c r="BB37" s="186">
        <f t="shared" si="5"/>
        <v>0</v>
      </c>
      <c r="BC37" s="186"/>
      <c r="BD37" s="186"/>
      <c r="BE37" s="186"/>
      <c r="BF37" s="156">
        <f t="shared" si="6"/>
        <v>0</v>
      </c>
      <c r="BG37" s="156"/>
      <c r="BH37" s="156"/>
      <c r="BI37" s="156"/>
      <c r="BJ37" s="229">
        <f t="shared" si="7"/>
        <v>0</v>
      </c>
      <c r="BK37" s="229"/>
      <c r="BQ37" s="177">
        <f t="shared" si="10"/>
        <v>0</v>
      </c>
      <c r="BR37" s="177"/>
      <c r="BS37" s="177"/>
      <c r="BT37" s="177"/>
      <c r="BU37" s="178">
        <f t="shared" si="8"/>
        <v>0</v>
      </c>
      <c r="BV37" s="178"/>
      <c r="BW37" s="178"/>
      <c r="BX37" s="178"/>
      <c r="BY37" s="179">
        <f t="shared" si="9"/>
        <v>0</v>
      </c>
      <c r="BZ37" s="179"/>
      <c r="CA37" s="179"/>
    </row>
    <row r="38" spans="1:79" ht="18" hidden="1" customHeight="1" x14ac:dyDescent="0.45">
      <c r="B38" s="180" t="s">
        <v>53</v>
      </c>
      <c r="C38" s="180"/>
      <c r="D38" s="64"/>
      <c r="E38" s="181"/>
      <c r="F38" s="181"/>
      <c r="G38" s="65" t="s">
        <v>23</v>
      </c>
      <c r="H38" s="189"/>
      <c r="I38" s="189"/>
      <c r="J38" s="66" t="s">
        <v>19</v>
      </c>
      <c r="K38" s="181"/>
      <c r="L38" s="181"/>
      <c r="M38" s="65" t="s">
        <v>23</v>
      </c>
      <c r="N38" s="189"/>
      <c r="O38" s="189"/>
      <c r="P38" s="183"/>
      <c r="Q38" s="183"/>
      <c r="R38" s="183"/>
      <c r="S38" s="183"/>
      <c r="T38" s="190"/>
      <c r="U38" s="190"/>
      <c r="V38" s="190"/>
      <c r="W38" s="190"/>
      <c r="X38" s="190"/>
      <c r="Y38" s="190"/>
      <c r="Z38" s="190"/>
      <c r="AA38" s="190"/>
      <c r="AB38" s="190">
        <v>0</v>
      </c>
      <c r="AC38" s="190"/>
      <c r="AD38" s="190"/>
      <c r="AE38" s="190"/>
      <c r="AF38" s="190">
        <v>0</v>
      </c>
      <c r="AG38" s="190"/>
      <c r="AH38" s="190"/>
      <c r="AI38" s="190"/>
      <c r="AJ38" s="191">
        <f t="shared" si="0"/>
        <v>0</v>
      </c>
      <c r="AK38" s="191"/>
      <c r="AL38" s="191"/>
      <c r="AM38" s="191"/>
      <c r="AN38" s="192">
        <f t="shared" si="1"/>
        <v>0</v>
      </c>
      <c r="AO38" s="192"/>
      <c r="AP38" s="192"/>
      <c r="AQ38" s="193">
        <f t="shared" si="2"/>
        <v>0</v>
      </c>
      <c r="AR38" s="193"/>
      <c r="AS38" s="193"/>
      <c r="AT38" s="193"/>
      <c r="AU38" s="194">
        <f t="shared" si="3"/>
        <v>0</v>
      </c>
      <c r="AV38" s="194"/>
      <c r="AW38" s="194"/>
      <c r="AX38" s="195">
        <f t="shared" si="4"/>
        <v>0</v>
      </c>
      <c r="AY38" s="195"/>
      <c r="AZ38" s="195"/>
      <c r="BA38" s="195"/>
      <c r="BB38" s="193">
        <f t="shared" si="5"/>
        <v>0</v>
      </c>
      <c r="BC38" s="193"/>
      <c r="BD38" s="193"/>
      <c r="BE38" s="193"/>
      <c r="BF38" s="196">
        <f t="shared" si="6"/>
        <v>0</v>
      </c>
      <c r="BG38" s="196"/>
      <c r="BH38" s="196"/>
      <c r="BI38" s="196"/>
      <c r="BJ38" s="245">
        <f t="shared" si="7"/>
        <v>0</v>
      </c>
      <c r="BK38" s="245"/>
      <c r="BQ38" s="198">
        <f t="shared" si="10"/>
        <v>0</v>
      </c>
      <c r="BR38" s="198"/>
      <c r="BS38" s="198"/>
      <c r="BT38" s="198"/>
      <c r="BU38" s="199">
        <f t="shared" si="8"/>
        <v>0</v>
      </c>
      <c r="BV38" s="199"/>
      <c r="BW38" s="199"/>
      <c r="BX38" s="199"/>
      <c r="BY38" s="200">
        <f t="shared" si="9"/>
        <v>0</v>
      </c>
      <c r="BZ38" s="200"/>
      <c r="CA38" s="200"/>
    </row>
    <row r="39" spans="1:79" ht="18.75" customHeight="1" x14ac:dyDescent="0.45">
      <c r="AH39" s="201" t="s">
        <v>24</v>
      </c>
      <c r="AI39" s="201"/>
      <c r="AJ39" s="274">
        <f>SUM(AJ9:AM38)</f>
        <v>45750</v>
      </c>
      <c r="AK39" s="274"/>
      <c r="AL39" s="274"/>
      <c r="AM39" s="274"/>
      <c r="AN39" s="275">
        <f>SUM(AN20,AN21,AN22,AN23,AN24,AN25,AN26,AN27,AN28,AN29,AN30,AN31,AN32,AN33,AN34,AN35,AN36,AN37,AN38,AN9,AN10,AN11,AN12,AN13,AN14,AN15,AN16,AN17,AN18,AN19)</f>
        <v>16.25</v>
      </c>
      <c r="AO39" s="275"/>
      <c r="AP39" s="275"/>
      <c r="AQ39" s="204">
        <f>SUM(AQ32:AT38)</f>
        <v>0</v>
      </c>
      <c r="AR39" s="204"/>
      <c r="AS39" s="204"/>
      <c r="AT39" s="204"/>
      <c r="AU39" s="205">
        <f>SUM(AU9,AU10,AU11,AU12,AU13,AU14,AU15,AU16,AU17,AU18,AU19,AU20,AU21,AU22,AU23,AU24,AU25,AU26,AU27,AU28,AU29,AU30,AU31,AU32,AU33,AU34,AU35,AU36,AU37,AU38)</f>
        <v>15</v>
      </c>
      <c r="AV39" s="205"/>
      <c r="AW39" s="205"/>
      <c r="AX39" s="206">
        <f>SUM(AX32:BA38)</f>
        <v>0</v>
      </c>
      <c r="AY39" s="206"/>
      <c r="AZ39" s="206"/>
      <c r="BA39" s="206"/>
      <c r="BB39" s="204" t="e">
        <f>SUM(#REF!,BB32,BB33,BB34,BB35,BB36,BB37,BB38)</f>
        <v>#REF!</v>
      </c>
      <c r="BC39" s="204"/>
      <c r="BD39" s="204"/>
      <c r="BE39" s="204"/>
      <c r="BF39" s="207">
        <f>SUM(BF9,BF10,BF11,BF12,BF13,BF14,BF15,BF16,BF17,BF18,BF19,BF20,BF21,BF22,BF23,BF24,BF25,BF26,BF27,BF28,BF29,BF30,BF31,BF32,BF33,BF34,BF35,BF36,BF37,BF38)</f>
        <v>37000</v>
      </c>
      <c r="BG39" s="207"/>
      <c r="BH39" s="207"/>
      <c r="BI39" s="207"/>
      <c r="BJ39" s="276">
        <f>+SUM(BJ9,BJ10,BJ11,BJ12,BJ13,BJ14,BJ15,BJ16,BJ17,BJ18,BJ19,BJ20,BJ21,BJ22,BJ23,BJ24,BJ25,BJ26,BJ27,BJ28,BJ29,BJ30,BJ31,BJ32,BJ33,BJ34,BJ35,BJ36,BJ37,BJ38)</f>
        <v>75</v>
      </c>
      <c r="BK39" s="276"/>
      <c r="BQ39" s="209">
        <f>SUM(BQ9:BT38)</f>
        <v>50750</v>
      </c>
      <c r="BR39" s="209"/>
      <c r="BS39" s="209"/>
      <c r="BT39" s="209"/>
      <c r="BU39" s="210">
        <f>SUM(BU32:BX38)</f>
        <v>0</v>
      </c>
      <c r="BV39" s="210"/>
      <c r="BW39" s="210"/>
      <c r="BX39" s="210"/>
      <c r="BY39" s="211">
        <f>SUM(BY9,BY10,BY11,BY12,BY13,BY14,BY15,BY16,BY17,BY18,BY19,BY20,BY21,BY22,BY23,BY24,BY25,BY26,BY27,BY28,BY29,BY30,BY31,BY32,BY33,BY34,BY35,BY36,BY37,BY38)</f>
        <v>15</v>
      </c>
      <c r="BZ39" s="211"/>
      <c r="CA39" s="211"/>
    </row>
    <row r="40" spans="1:79" ht="18.75" customHeight="1" x14ac:dyDescent="0.45">
      <c r="AH40" s="201"/>
      <c r="AI40" s="201"/>
      <c r="AJ40" s="274"/>
      <c r="AK40" s="274"/>
      <c r="AL40" s="274"/>
      <c r="AM40" s="274"/>
      <c r="AN40" s="275"/>
      <c r="AO40" s="275"/>
      <c r="AP40" s="275"/>
      <c r="AQ40" s="204"/>
      <c r="AR40" s="204"/>
      <c r="AS40" s="204"/>
      <c r="AT40" s="204"/>
      <c r="AU40" s="205"/>
      <c r="AV40" s="205"/>
      <c r="AW40" s="205"/>
      <c r="AX40" s="206"/>
      <c r="AY40" s="206"/>
      <c r="AZ40" s="206"/>
      <c r="BA40" s="206"/>
      <c r="BB40" s="204"/>
      <c r="BC40" s="204"/>
      <c r="BD40" s="204"/>
      <c r="BE40" s="204"/>
      <c r="BF40" s="207"/>
      <c r="BG40" s="207"/>
      <c r="BH40" s="207"/>
      <c r="BI40" s="207"/>
      <c r="BJ40" s="276"/>
      <c r="BK40" s="276"/>
      <c r="BQ40" s="209"/>
      <c r="BR40" s="209"/>
      <c r="BS40" s="209"/>
      <c r="BT40" s="209"/>
      <c r="BU40" s="210"/>
      <c r="BV40" s="210"/>
      <c r="BW40" s="210"/>
      <c r="BX40" s="210"/>
      <c r="BY40" s="211"/>
      <c r="BZ40" s="211"/>
      <c r="CA40" s="211"/>
    </row>
    <row r="41" spans="1:79" ht="18.75" customHeight="1" x14ac:dyDescent="0.45">
      <c r="BG41" s="67"/>
    </row>
    <row r="42" spans="1:79" ht="18.75" customHeight="1" x14ac:dyDescent="0.45">
      <c r="B42" s="258" t="s">
        <v>54</v>
      </c>
      <c r="C42" s="258"/>
      <c r="D42" s="258"/>
      <c r="E42" s="277" t="s">
        <v>55</v>
      </c>
      <c r="F42" s="277"/>
      <c r="G42" s="277"/>
      <c r="H42" s="277"/>
      <c r="I42" s="263" t="s">
        <v>56</v>
      </c>
      <c r="J42" s="263"/>
      <c r="K42" s="263"/>
      <c r="L42" s="263"/>
      <c r="M42" s="263"/>
      <c r="O42" s="278" t="s">
        <v>61</v>
      </c>
      <c r="P42" s="278"/>
      <c r="Q42" s="278"/>
      <c r="R42" s="259" t="s">
        <v>62</v>
      </c>
      <c r="S42" s="259"/>
      <c r="T42" s="259"/>
      <c r="U42" s="259"/>
      <c r="V42" s="259"/>
      <c r="W42" s="259" t="s">
        <v>55</v>
      </c>
      <c r="X42" s="259"/>
      <c r="Y42" s="259"/>
      <c r="Z42" s="279" t="s">
        <v>56</v>
      </c>
      <c r="AA42" s="279"/>
      <c r="AB42" s="279"/>
      <c r="AC42" s="279"/>
      <c r="AE42" s="215" t="s">
        <v>57</v>
      </c>
      <c r="AF42" s="215"/>
      <c r="AG42" s="215"/>
      <c r="AH42" s="280" t="s">
        <v>55</v>
      </c>
      <c r="AI42" s="280"/>
      <c r="AJ42" s="280"/>
      <c r="AK42" s="280"/>
      <c r="AL42" s="279" t="s">
        <v>24</v>
      </c>
      <c r="AM42" s="279"/>
      <c r="AN42" s="279"/>
      <c r="AO42" s="279"/>
      <c r="AP42" s="279"/>
    </row>
    <row r="43" spans="1:79" ht="18.75" customHeight="1" x14ac:dyDescent="0.45">
      <c r="B43" s="258"/>
      <c r="C43" s="258"/>
      <c r="D43" s="258"/>
      <c r="E43" s="281">
        <f>BY39</f>
        <v>15</v>
      </c>
      <c r="F43" s="281"/>
      <c r="G43" s="281"/>
      <c r="H43" s="281"/>
      <c r="I43" s="282">
        <f>BF39</f>
        <v>37000</v>
      </c>
      <c r="J43" s="282"/>
      <c r="K43" s="282"/>
      <c r="L43" s="282"/>
      <c r="M43" s="282"/>
      <c r="O43" s="278"/>
      <c r="P43" s="278"/>
      <c r="Q43" s="278"/>
      <c r="R43" s="283">
        <f>IFERROR(IF(AJ39/AN39&gt;2500,2500,AJ39/AN39),"0")</f>
        <v>2500</v>
      </c>
      <c r="S43" s="283"/>
      <c r="T43" s="283"/>
      <c r="U43" s="283"/>
      <c r="V43" s="283"/>
      <c r="W43" s="284">
        <f>ROUNDDOWN((TIME(0,BJ39,0)/"1:0:0"),0)</f>
        <v>1</v>
      </c>
      <c r="X43" s="284"/>
      <c r="Y43" s="284"/>
      <c r="Z43" s="285">
        <f>R43*W43</f>
        <v>2500</v>
      </c>
      <c r="AA43" s="285"/>
      <c r="AB43" s="285"/>
      <c r="AC43" s="285"/>
      <c r="AE43" s="215"/>
      <c r="AF43" s="215"/>
      <c r="AG43" s="215"/>
      <c r="AH43" s="286">
        <f>E43+W43</f>
        <v>16</v>
      </c>
      <c r="AI43" s="286"/>
      <c r="AJ43" s="286"/>
      <c r="AK43" s="286"/>
      <c r="AL43" s="285">
        <f>I43+Z43</f>
        <v>39500</v>
      </c>
      <c r="AM43" s="285"/>
      <c r="AN43" s="285"/>
      <c r="AO43" s="285"/>
      <c r="AP43" s="285"/>
    </row>
    <row r="44" spans="1:79" ht="18.75" customHeight="1" x14ac:dyDescent="0.45">
      <c r="B44" s="258"/>
      <c r="C44" s="258"/>
      <c r="D44" s="258"/>
      <c r="E44" s="281"/>
      <c r="F44" s="281"/>
      <c r="G44" s="281"/>
      <c r="H44" s="281"/>
      <c r="I44" s="282"/>
      <c r="J44" s="282"/>
      <c r="K44" s="282"/>
      <c r="L44" s="282"/>
      <c r="M44" s="282"/>
      <c r="O44" s="278"/>
      <c r="P44" s="278"/>
      <c r="Q44" s="278"/>
      <c r="R44" s="283"/>
      <c r="S44" s="283"/>
      <c r="T44" s="283"/>
      <c r="U44" s="283"/>
      <c r="V44" s="283"/>
      <c r="W44" s="284"/>
      <c r="X44" s="284"/>
      <c r="Y44" s="284"/>
      <c r="Z44" s="285"/>
      <c r="AA44" s="285"/>
      <c r="AB44" s="285"/>
      <c r="AC44" s="285"/>
      <c r="AE44" s="215"/>
      <c r="AF44" s="215"/>
      <c r="AG44" s="215"/>
      <c r="AH44" s="286"/>
      <c r="AI44" s="286"/>
      <c r="AJ44" s="286"/>
      <c r="AK44" s="286"/>
      <c r="AL44" s="285"/>
      <c r="AM44" s="285"/>
      <c r="AN44" s="285"/>
      <c r="AO44" s="285"/>
      <c r="AP44" s="285"/>
    </row>
    <row r="45" spans="1:79" ht="18.75" customHeight="1" x14ac:dyDescent="0.25">
      <c r="A45" s="68"/>
      <c r="B45" s="68"/>
      <c r="C45" s="68"/>
      <c r="D45" s="69"/>
      <c r="E45" s="69"/>
      <c r="F45" s="69"/>
      <c r="G45" s="69"/>
      <c r="H45" s="70"/>
      <c r="I45" s="70"/>
      <c r="J45" s="70"/>
      <c r="K45" s="70"/>
      <c r="L45" s="70"/>
      <c r="N45" s="71"/>
      <c r="O45" s="71"/>
      <c r="P45" s="71"/>
      <c r="Q45" s="72"/>
      <c r="R45" s="72"/>
      <c r="S45" s="72"/>
      <c r="T45" s="72"/>
      <c r="U45" s="72"/>
      <c r="V45" s="69"/>
      <c r="W45" s="69"/>
      <c r="X45" s="69"/>
      <c r="Y45" s="69"/>
      <c r="Z45" s="70"/>
      <c r="AA45" s="70"/>
      <c r="AB45" s="70"/>
      <c r="AC45" s="70"/>
      <c r="AD45" s="70"/>
      <c r="AF45" s="73"/>
      <c r="AG45" s="73"/>
      <c r="AH45" s="73"/>
      <c r="AI45" s="74"/>
      <c r="AJ45" s="74"/>
      <c r="AK45" s="74"/>
      <c r="AL45" s="74"/>
      <c r="AM45" s="72"/>
      <c r="AN45" s="72"/>
      <c r="AO45" s="72"/>
      <c r="AP45" s="72"/>
      <c r="AQ45" s="72"/>
      <c r="AR45" s="75"/>
    </row>
    <row r="46" spans="1:79" ht="18.75" customHeight="1" x14ac:dyDescent="0.45">
      <c r="W46" s="53"/>
      <c r="AB46" s="53"/>
    </row>
    <row r="47" spans="1:79" ht="18.75" customHeight="1" x14ac:dyDescent="0.45">
      <c r="B47" s="159" t="s">
        <v>7</v>
      </c>
      <c r="C47" s="159"/>
      <c r="D47" s="160" t="s">
        <v>8</v>
      </c>
      <c r="E47" s="161" t="s">
        <v>9</v>
      </c>
      <c r="F47" s="161"/>
      <c r="G47" s="161"/>
      <c r="H47" s="161"/>
      <c r="I47" s="161"/>
      <c r="J47" s="161"/>
      <c r="K47" s="161"/>
      <c r="L47" s="161"/>
      <c r="M47" s="161"/>
      <c r="N47" s="161"/>
      <c r="O47" s="161"/>
      <c r="P47" s="162" t="s">
        <v>38</v>
      </c>
      <c r="Q47" s="162"/>
      <c r="R47" s="162"/>
      <c r="S47" s="162"/>
      <c r="T47" s="162"/>
      <c r="U47" s="162"/>
      <c r="V47" s="162"/>
      <c r="W47" s="162"/>
      <c r="X47" s="163" t="s">
        <v>12</v>
      </c>
      <c r="Y47" s="163"/>
      <c r="Z47" s="163"/>
      <c r="AA47" s="163"/>
      <c r="AB47" s="163" t="s">
        <v>39</v>
      </c>
      <c r="AC47" s="163"/>
      <c r="AD47" s="163"/>
      <c r="AE47" s="163"/>
      <c r="AF47" s="163"/>
      <c r="AG47" s="163"/>
      <c r="AH47" s="163"/>
      <c r="AI47" s="163"/>
      <c r="AJ47" s="164" t="s">
        <v>40</v>
      </c>
      <c r="AK47" s="164"/>
      <c r="AL47" s="164"/>
      <c r="AM47" s="164"/>
      <c r="AN47" s="165" t="s">
        <v>41</v>
      </c>
      <c r="AO47" s="165"/>
      <c r="AP47" s="165"/>
      <c r="AQ47" s="166" t="s">
        <v>42</v>
      </c>
      <c r="AR47" s="166"/>
      <c r="AS47" s="166"/>
      <c r="AT47" s="166"/>
      <c r="AU47" s="167" t="s">
        <v>43</v>
      </c>
      <c r="AV47" s="167"/>
      <c r="AW47" s="167"/>
      <c r="AX47" s="168" t="s">
        <v>58</v>
      </c>
      <c r="AY47" s="168"/>
      <c r="AZ47" s="168"/>
      <c r="BA47" s="168"/>
      <c r="BB47" s="169" t="s">
        <v>45</v>
      </c>
      <c r="BC47" s="169"/>
      <c r="BD47" s="169"/>
      <c r="BE47" s="169"/>
      <c r="BF47" s="170" t="s">
        <v>46</v>
      </c>
      <c r="BG47" s="170"/>
      <c r="BH47" s="170"/>
      <c r="BI47" s="170"/>
      <c r="BJ47" s="222" t="s">
        <v>47</v>
      </c>
      <c r="BK47" s="222"/>
      <c r="BQ47" s="155" t="s">
        <v>48</v>
      </c>
      <c r="BR47" s="155"/>
      <c r="BS47" s="155"/>
      <c r="BT47" s="155"/>
      <c r="BU47" s="172" t="s">
        <v>42</v>
      </c>
      <c r="BV47" s="172"/>
      <c r="BW47" s="172"/>
      <c r="BX47" s="172"/>
      <c r="BY47" s="173" t="s">
        <v>43</v>
      </c>
      <c r="BZ47" s="173"/>
      <c r="CA47" s="173"/>
    </row>
    <row r="48" spans="1:79" ht="18.75" customHeight="1" x14ac:dyDescent="0.45">
      <c r="B48" s="159"/>
      <c r="C48" s="159"/>
      <c r="D48" s="160"/>
      <c r="E48" s="54"/>
      <c r="F48" s="55"/>
      <c r="G48" s="55"/>
      <c r="H48" s="55"/>
      <c r="I48" s="55"/>
      <c r="J48" s="55"/>
      <c r="K48" s="55"/>
      <c r="L48" s="55"/>
      <c r="M48" s="55"/>
      <c r="N48" s="55"/>
      <c r="O48" s="56"/>
      <c r="P48" s="162" t="s">
        <v>10</v>
      </c>
      <c r="Q48" s="162"/>
      <c r="R48" s="162"/>
      <c r="S48" s="162"/>
      <c r="T48" s="163" t="s">
        <v>11</v>
      </c>
      <c r="U48" s="163"/>
      <c r="V48" s="163"/>
      <c r="W48" s="163"/>
      <c r="X48" s="163"/>
      <c r="Y48" s="163"/>
      <c r="Z48" s="163"/>
      <c r="AA48" s="163"/>
      <c r="AB48" s="163" t="s">
        <v>51</v>
      </c>
      <c r="AC48" s="163"/>
      <c r="AD48" s="163"/>
      <c r="AE48" s="163"/>
      <c r="AF48" s="163" t="s">
        <v>52</v>
      </c>
      <c r="AG48" s="163"/>
      <c r="AH48" s="163"/>
      <c r="AI48" s="163"/>
      <c r="AJ48" s="164"/>
      <c r="AK48" s="164"/>
      <c r="AL48" s="164"/>
      <c r="AM48" s="164"/>
      <c r="AN48" s="165"/>
      <c r="AO48" s="165"/>
      <c r="AP48" s="165"/>
      <c r="AQ48" s="166"/>
      <c r="AR48" s="166"/>
      <c r="AS48" s="166"/>
      <c r="AT48" s="166"/>
      <c r="AU48" s="167"/>
      <c r="AV48" s="167"/>
      <c r="AW48" s="167"/>
      <c r="AX48" s="168"/>
      <c r="AY48" s="168"/>
      <c r="AZ48" s="168"/>
      <c r="BA48" s="168"/>
      <c r="BB48" s="169"/>
      <c r="BC48" s="169"/>
      <c r="BD48" s="169"/>
      <c r="BE48" s="169"/>
      <c r="BF48" s="170"/>
      <c r="BG48" s="170"/>
      <c r="BH48" s="170"/>
      <c r="BI48" s="170"/>
      <c r="BJ48" s="222"/>
      <c r="BK48" s="222"/>
      <c r="BQ48" s="155"/>
      <c r="BR48" s="155"/>
      <c r="BS48" s="155"/>
      <c r="BT48" s="155"/>
      <c r="BU48" s="172"/>
      <c r="BV48" s="172"/>
      <c r="BW48" s="172"/>
      <c r="BX48" s="172"/>
      <c r="BY48" s="173"/>
      <c r="BZ48" s="173"/>
      <c r="CA48" s="173"/>
    </row>
    <row r="49" spans="2:79" ht="18.75" customHeight="1" x14ac:dyDescent="0.45">
      <c r="B49" s="159"/>
      <c r="C49" s="159"/>
      <c r="D49" s="160"/>
      <c r="E49" s="174" t="s">
        <v>18</v>
      </c>
      <c r="F49" s="174"/>
      <c r="G49" s="174"/>
      <c r="H49" s="174"/>
      <c r="I49" s="174"/>
      <c r="J49" s="57" t="s">
        <v>19</v>
      </c>
      <c r="K49" s="175" t="s">
        <v>20</v>
      </c>
      <c r="L49" s="175"/>
      <c r="M49" s="175"/>
      <c r="N49" s="175"/>
      <c r="O49" s="175"/>
      <c r="P49" s="162"/>
      <c r="Q49" s="162"/>
      <c r="R49" s="162"/>
      <c r="S49" s="162"/>
      <c r="T49" s="163"/>
      <c r="U49" s="163"/>
      <c r="V49" s="163"/>
      <c r="W49" s="163"/>
      <c r="X49" s="163"/>
      <c r="Y49" s="163"/>
      <c r="Z49" s="163"/>
      <c r="AA49" s="163"/>
      <c r="AB49" s="163"/>
      <c r="AC49" s="163"/>
      <c r="AD49" s="163"/>
      <c r="AE49" s="163"/>
      <c r="AF49" s="163"/>
      <c r="AG49" s="163"/>
      <c r="AH49" s="163"/>
      <c r="AI49" s="163"/>
      <c r="AJ49" s="164"/>
      <c r="AK49" s="164"/>
      <c r="AL49" s="164"/>
      <c r="AM49" s="164"/>
      <c r="AN49" s="165"/>
      <c r="AO49" s="165"/>
      <c r="AP49" s="165"/>
      <c r="AQ49" s="166"/>
      <c r="AR49" s="166"/>
      <c r="AS49" s="166"/>
      <c r="AT49" s="166"/>
      <c r="AU49" s="167"/>
      <c r="AV49" s="167"/>
      <c r="AW49" s="167"/>
      <c r="AX49" s="168"/>
      <c r="AY49" s="168"/>
      <c r="AZ49" s="168"/>
      <c r="BA49" s="168"/>
      <c r="BB49" s="169"/>
      <c r="BC49" s="169"/>
      <c r="BD49" s="169"/>
      <c r="BE49" s="169"/>
      <c r="BF49" s="170"/>
      <c r="BG49" s="170"/>
      <c r="BH49" s="170"/>
      <c r="BI49" s="170"/>
      <c r="BJ49" s="222"/>
      <c r="BK49" s="222"/>
      <c r="BQ49" s="155"/>
      <c r="BR49" s="155"/>
      <c r="BS49" s="155"/>
      <c r="BT49" s="155"/>
      <c r="BU49" s="172"/>
      <c r="BV49" s="172"/>
      <c r="BW49" s="172"/>
      <c r="BX49" s="172"/>
      <c r="BY49" s="173"/>
      <c r="BZ49" s="173"/>
      <c r="CA49" s="173"/>
    </row>
    <row r="50" spans="2:79" ht="18.75" customHeight="1" x14ac:dyDescent="0.45">
      <c r="B50" s="224">
        <v>0</v>
      </c>
      <c r="C50" s="224"/>
      <c r="D50" s="61"/>
      <c r="E50" s="181"/>
      <c r="F50" s="181"/>
      <c r="G50" s="62" t="s">
        <v>23</v>
      </c>
      <c r="H50" s="189"/>
      <c r="I50" s="189"/>
      <c r="J50" s="63" t="s">
        <v>19</v>
      </c>
      <c r="K50" s="181"/>
      <c r="L50" s="181"/>
      <c r="M50" s="62" t="s">
        <v>23</v>
      </c>
      <c r="N50" s="189"/>
      <c r="O50" s="189"/>
      <c r="P50" s="183"/>
      <c r="Q50" s="183"/>
      <c r="R50" s="183"/>
      <c r="S50" s="183"/>
      <c r="T50" s="225"/>
      <c r="U50" s="225"/>
      <c r="V50" s="225"/>
      <c r="W50" s="225"/>
      <c r="X50" s="225"/>
      <c r="Y50" s="225"/>
      <c r="Z50" s="225"/>
      <c r="AA50" s="225"/>
      <c r="AB50" s="225">
        <v>0</v>
      </c>
      <c r="AC50" s="225"/>
      <c r="AD50" s="225"/>
      <c r="AE50" s="225"/>
      <c r="AF50" s="190">
        <v>0</v>
      </c>
      <c r="AG50" s="190"/>
      <c r="AH50" s="190"/>
      <c r="AI50" s="190"/>
      <c r="AJ50" s="226">
        <f t="shared" ref="AJ50:AJ69" si="11">P50+T50+IF((AB50-X50)&gt;0,0,(AB50-X50))</f>
        <v>0</v>
      </c>
      <c r="AK50" s="226"/>
      <c r="AL50" s="226"/>
      <c r="AM50" s="226"/>
      <c r="AN50" s="185">
        <f t="shared" ref="AN50:AN69" si="12">(TIME(AU50,BJ50,0)/"1:0:0")</f>
        <v>0</v>
      </c>
      <c r="AO50" s="185"/>
      <c r="AP50" s="185"/>
      <c r="AQ50" s="226">
        <f t="shared" ref="AQ50:AQ69" si="13">IFERROR(AJ50/AN50,0)</f>
        <v>0</v>
      </c>
      <c r="AR50" s="226"/>
      <c r="AS50" s="226"/>
      <c r="AT50" s="226"/>
      <c r="AU50" s="187">
        <f t="shared" ref="AU50:AU69" si="14">IF(K50-E50&gt;=0,K50-E50,24-E50+K50)-IF(N50-H50&lt;0,1,0)</f>
        <v>0</v>
      </c>
      <c r="AV50" s="187"/>
      <c r="AW50" s="187"/>
      <c r="AX50" s="227">
        <f t="shared" ref="AX50:AX69" si="15">AQ50*AU50</f>
        <v>0</v>
      </c>
      <c r="AY50" s="227"/>
      <c r="AZ50" s="227"/>
      <c r="BA50" s="227"/>
      <c r="BB50" s="228">
        <f t="shared" ref="BB50:BB69" si="16">3500*(TIME(AU50,0,0)/"1:0:0")</f>
        <v>0</v>
      </c>
      <c r="BC50" s="228"/>
      <c r="BD50" s="228"/>
      <c r="BE50" s="228"/>
      <c r="BF50" s="196">
        <f t="shared" ref="BF50:BF69" si="17">MIN(AX50,BB50)</f>
        <v>0</v>
      </c>
      <c r="BG50" s="196"/>
      <c r="BH50" s="196"/>
      <c r="BI50" s="196"/>
      <c r="BJ50" s="287">
        <f t="shared" ref="BJ50:BJ69" si="18">IF(N50-H50&lt;0,60+(N50-H50),N50-H50)</f>
        <v>0</v>
      </c>
      <c r="BK50" s="287"/>
      <c r="BQ50" s="223">
        <f t="shared" ref="BQ50:BQ69" si="19">P50+T50</f>
        <v>0</v>
      </c>
      <c r="BR50" s="223"/>
      <c r="BS50" s="223"/>
      <c r="BT50" s="223"/>
      <c r="BU50" s="178">
        <f t="shared" ref="BU50:BU69" si="20">IF(IFERROR(BQ50/AN50,0)&gt;3500,3500,IFERROR(BQ50/AN50,0))</f>
        <v>0</v>
      </c>
      <c r="BV50" s="178"/>
      <c r="BW50" s="178"/>
      <c r="BX50" s="178"/>
      <c r="BY50" s="179">
        <f t="shared" ref="BY50:BY69" si="21">IFERROR(ROUNDUP(BF50/BU50,0),0)</f>
        <v>0</v>
      </c>
      <c r="BZ50" s="179"/>
      <c r="CA50" s="179"/>
    </row>
    <row r="51" spans="2:79" ht="18.75" customHeight="1" x14ac:dyDescent="0.45">
      <c r="B51" s="224">
        <v>0</v>
      </c>
      <c r="C51" s="224"/>
      <c r="D51" s="61"/>
      <c r="E51" s="181"/>
      <c r="F51" s="181"/>
      <c r="G51" s="62" t="s">
        <v>23</v>
      </c>
      <c r="H51" s="189"/>
      <c r="I51" s="189"/>
      <c r="J51" s="63" t="s">
        <v>19</v>
      </c>
      <c r="K51" s="181"/>
      <c r="L51" s="181"/>
      <c r="M51" s="62" t="s">
        <v>23</v>
      </c>
      <c r="N51" s="189"/>
      <c r="O51" s="189"/>
      <c r="P51" s="183"/>
      <c r="Q51" s="183"/>
      <c r="R51" s="183"/>
      <c r="S51" s="183"/>
      <c r="T51" s="225"/>
      <c r="U51" s="225"/>
      <c r="V51" s="225"/>
      <c r="W51" s="225"/>
      <c r="X51" s="225"/>
      <c r="Y51" s="225"/>
      <c r="Z51" s="225"/>
      <c r="AA51" s="225"/>
      <c r="AB51" s="225">
        <v>0</v>
      </c>
      <c r="AC51" s="225"/>
      <c r="AD51" s="225"/>
      <c r="AE51" s="225"/>
      <c r="AF51" s="190">
        <v>0</v>
      </c>
      <c r="AG51" s="190"/>
      <c r="AH51" s="190"/>
      <c r="AI51" s="190"/>
      <c r="AJ51" s="226">
        <f t="shared" si="11"/>
        <v>0</v>
      </c>
      <c r="AK51" s="226"/>
      <c r="AL51" s="226"/>
      <c r="AM51" s="226"/>
      <c r="AN51" s="185">
        <f t="shared" si="12"/>
        <v>0</v>
      </c>
      <c r="AO51" s="185"/>
      <c r="AP51" s="185"/>
      <c r="AQ51" s="226">
        <f t="shared" si="13"/>
        <v>0</v>
      </c>
      <c r="AR51" s="226"/>
      <c r="AS51" s="226"/>
      <c r="AT51" s="226"/>
      <c r="AU51" s="187">
        <f t="shared" si="14"/>
        <v>0</v>
      </c>
      <c r="AV51" s="187"/>
      <c r="AW51" s="187"/>
      <c r="AX51" s="227">
        <f t="shared" si="15"/>
        <v>0</v>
      </c>
      <c r="AY51" s="227"/>
      <c r="AZ51" s="227"/>
      <c r="BA51" s="227"/>
      <c r="BB51" s="228">
        <f t="shared" si="16"/>
        <v>0</v>
      </c>
      <c r="BC51" s="228"/>
      <c r="BD51" s="228"/>
      <c r="BE51" s="228"/>
      <c r="BF51" s="196">
        <f t="shared" si="17"/>
        <v>0</v>
      </c>
      <c r="BG51" s="196"/>
      <c r="BH51" s="196"/>
      <c r="BI51" s="196"/>
      <c r="BJ51" s="287">
        <f t="shared" si="18"/>
        <v>0</v>
      </c>
      <c r="BK51" s="287"/>
      <c r="BQ51" s="223">
        <f t="shared" si="19"/>
        <v>0</v>
      </c>
      <c r="BR51" s="223"/>
      <c r="BS51" s="223"/>
      <c r="BT51" s="223"/>
      <c r="BU51" s="178">
        <f t="shared" si="20"/>
        <v>0</v>
      </c>
      <c r="BV51" s="178"/>
      <c r="BW51" s="178"/>
      <c r="BX51" s="178"/>
      <c r="BY51" s="179">
        <f t="shared" si="21"/>
        <v>0</v>
      </c>
      <c r="BZ51" s="179"/>
      <c r="CA51" s="179"/>
    </row>
    <row r="52" spans="2:79" ht="18.75" customHeight="1" x14ac:dyDescent="0.45">
      <c r="B52" s="224">
        <v>0</v>
      </c>
      <c r="C52" s="224"/>
      <c r="D52" s="61"/>
      <c r="E52" s="181"/>
      <c r="F52" s="181"/>
      <c r="G52" s="62" t="s">
        <v>23</v>
      </c>
      <c r="H52" s="189"/>
      <c r="I52" s="189"/>
      <c r="J52" s="63" t="s">
        <v>19</v>
      </c>
      <c r="K52" s="181"/>
      <c r="L52" s="181"/>
      <c r="M52" s="62" t="s">
        <v>23</v>
      </c>
      <c r="N52" s="189"/>
      <c r="O52" s="189"/>
      <c r="P52" s="183"/>
      <c r="Q52" s="183"/>
      <c r="R52" s="183"/>
      <c r="S52" s="183"/>
      <c r="T52" s="225"/>
      <c r="U52" s="225"/>
      <c r="V52" s="225"/>
      <c r="W52" s="225"/>
      <c r="X52" s="225"/>
      <c r="Y52" s="225"/>
      <c r="Z52" s="225"/>
      <c r="AA52" s="225"/>
      <c r="AB52" s="225">
        <v>0</v>
      </c>
      <c r="AC52" s="225"/>
      <c r="AD52" s="225"/>
      <c r="AE52" s="225"/>
      <c r="AF52" s="190">
        <v>0</v>
      </c>
      <c r="AG52" s="190"/>
      <c r="AH52" s="190"/>
      <c r="AI52" s="190"/>
      <c r="AJ52" s="226">
        <f t="shared" si="11"/>
        <v>0</v>
      </c>
      <c r="AK52" s="226"/>
      <c r="AL52" s="226"/>
      <c r="AM52" s="226"/>
      <c r="AN52" s="185">
        <f t="shared" si="12"/>
        <v>0</v>
      </c>
      <c r="AO52" s="185"/>
      <c r="AP52" s="185"/>
      <c r="AQ52" s="226">
        <f t="shared" si="13"/>
        <v>0</v>
      </c>
      <c r="AR52" s="226"/>
      <c r="AS52" s="226"/>
      <c r="AT52" s="226"/>
      <c r="AU52" s="187">
        <f t="shared" si="14"/>
        <v>0</v>
      </c>
      <c r="AV52" s="187"/>
      <c r="AW52" s="187"/>
      <c r="AX52" s="227">
        <f t="shared" si="15"/>
        <v>0</v>
      </c>
      <c r="AY52" s="227"/>
      <c r="AZ52" s="227"/>
      <c r="BA52" s="227"/>
      <c r="BB52" s="228">
        <f t="shared" si="16"/>
        <v>0</v>
      </c>
      <c r="BC52" s="228"/>
      <c r="BD52" s="228"/>
      <c r="BE52" s="228"/>
      <c r="BF52" s="196">
        <f t="shared" si="17"/>
        <v>0</v>
      </c>
      <c r="BG52" s="196"/>
      <c r="BH52" s="196"/>
      <c r="BI52" s="196"/>
      <c r="BJ52" s="287">
        <f t="shared" si="18"/>
        <v>0</v>
      </c>
      <c r="BK52" s="287"/>
      <c r="BQ52" s="223">
        <f t="shared" si="19"/>
        <v>0</v>
      </c>
      <c r="BR52" s="223"/>
      <c r="BS52" s="223"/>
      <c r="BT52" s="223"/>
      <c r="BU52" s="178">
        <f t="shared" si="20"/>
        <v>0</v>
      </c>
      <c r="BV52" s="178"/>
      <c r="BW52" s="178"/>
      <c r="BX52" s="178"/>
      <c r="BY52" s="179">
        <f t="shared" si="21"/>
        <v>0</v>
      </c>
      <c r="BZ52" s="179"/>
      <c r="CA52" s="179"/>
    </row>
    <row r="53" spans="2:79" ht="18.75" customHeight="1" x14ac:dyDescent="0.45">
      <c r="B53" s="224" t="s">
        <v>53</v>
      </c>
      <c r="C53" s="224"/>
      <c r="D53" s="61"/>
      <c r="E53" s="181"/>
      <c r="F53" s="181"/>
      <c r="G53" s="62" t="s">
        <v>23</v>
      </c>
      <c r="H53" s="189"/>
      <c r="I53" s="189"/>
      <c r="J53" s="63" t="s">
        <v>19</v>
      </c>
      <c r="K53" s="181"/>
      <c r="L53" s="181"/>
      <c r="M53" s="62" t="s">
        <v>23</v>
      </c>
      <c r="N53" s="189"/>
      <c r="O53" s="189"/>
      <c r="P53" s="183"/>
      <c r="Q53" s="183"/>
      <c r="R53" s="183"/>
      <c r="S53" s="183"/>
      <c r="T53" s="225"/>
      <c r="U53" s="225"/>
      <c r="V53" s="225"/>
      <c r="W53" s="225"/>
      <c r="X53" s="225"/>
      <c r="Y53" s="225"/>
      <c r="Z53" s="225"/>
      <c r="AA53" s="225"/>
      <c r="AB53" s="225">
        <v>0</v>
      </c>
      <c r="AC53" s="225"/>
      <c r="AD53" s="225"/>
      <c r="AE53" s="225"/>
      <c r="AF53" s="190">
        <v>0</v>
      </c>
      <c r="AG53" s="190"/>
      <c r="AH53" s="190"/>
      <c r="AI53" s="190"/>
      <c r="AJ53" s="226">
        <f t="shared" si="11"/>
        <v>0</v>
      </c>
      <c r="AK53" s="226"/>
      <c r="AL53" s="226"/>
      <c r="AM53" s="226"/>
      <c r="AN53" s="185">
        <f t="shared" si="12"/>
        <v>0</v>
      </c>
      <c r="AO53" s="185"/>
      <c r="AP53" s="185"/>
      <c r="AQ53" s="226">
        <f t="shared" si="13"/>
        <v>0</v>
      </c>
      <c r="AR53" s="226"/>
      <c r="AS53" s="226"/>
      <c r="AT53" s="226"/>
      <c r="AU53" s="187">
        <f t="shared" si="14"/>
        <v>0</v>
      </c>
      <c r="AV53" s="187"/>
      <c r="AW53" s="187"/>
      <c r="AX53" s="227">
        <f t="shared" si="15"/>
        <v>0</v>
      </c>
      <c r="AY53" s="227"/>
      <c r="AZ53" s="227"/>
      <c r="BA53" s="227"/>
      <c r="BB53" s="228">
        <f t="shared" si="16"/>
        <v>0</v>
      </c>
      <c r="BC53" s="228"/>
      <c r="BD53" s="228"/>
      <c r="BE53" s="228"/>
      <c r="BF53" s="196">
        <f t="shared" si="17"/>
        <v>0</v>
      </c>
      <c r="BG53" s="196"/>
      <c r="BH53" s="196"/>
      <c r="BI53" s="196"/>
      <c r="BJ53" s="287">
        <f t="shared" si="18"/>
        <v>0</v>
      </c>
      <c r="BK53" s="287"/>
      <c r="BQ53" s="223">
        <f t="shared" si="19"/>
        <v>0</v>
      </c>
      <c r="BR53" s="223"/>
      <c r="BS53" s="223"/>
      <c r="BT53" s="223"/>
      <c r="BU53" s="178">
        <f t="shared" si="20"/>
        <v>0</v>
      </c>
      <c r="BV53" s="178"/>
      <c r="BW53" s="178"/>
      <c r="BX53" s="178"/>
      <c r="BY53" s="179">
        <f t="shared" si="21"/>
        <v>0</v>
      </c>
      <c r="BZ53" s="179"/>
      <c r="CA53" s="179"/>
    </row>
    <row r="54" spans="2:79" ht="18.75" customHeight="1" x14ac:dyDescent="0.45">
      <c r="B54" s="180" t="s">
        <v>53</v>
      </c>
      <c r="C54" s="180"/>
      <c r="D54" s="61"/>
      <c r="E54" s="181"/>
      <c r="F54" s="181"/>
      <c r="G54" s="62" t="s">
        <v>23</v>
      </c>
      <c r="H54" s="189"/>
      <c r="I54" s="189"/>
      <c r="J54" s="63" t="s">
        <v>19</v>
      </c>
      <c r="K54" s="181"/>
      <c r="L54" s="181"/>
      <c r="M54" s="62" t="s">
        <v>23</v>
      </c>
      <c r="N54" s="189"/>
      <c r="O54" s="189"/>
      <c r="P54" s="183"/>
      <c r="Q54" s="183"/>
      <c r="R54" s="183"/>
      <c r="S54" s="183"/>
      <c r="T54" s="190"/>
      <c r="U54" s="190"/>
      <c r="V54" s="190"/>
      <c r="W54" s="190"/>
      <c r="X54" s="190"/>
      <c r="Y54" s="190"/>
      <c r="Z54" s="190"/>
      <c r="AA54" s="190"/>
      <c r="AB54" s="190">
        <v>0</v>
      </c>
      <c r="AC54" s="190"/>
      <c r="AD54" s="190"/>
      <c r="AE54" s="190"/>
      <c r="AF54" s="190">
        <v>0</v>
      </c>
      <c r="AG54" s="190"/>
      <c r="AH54" s="190"/>
      <c r="AI54" s="190"/>
      <c r="AJ54" s="226">
        <f t="shared" si="11"/>
        <v>0</v>
      </c>
      <c r="AK54" s="226"/>
      <c r="AL54" s="226"/>
      <c r="AM54" s="226"/>
      <c r="AN54" s="185">
        <f t="shared" si="12"/>
        <v>0</v>
      </c>
      <c r="AO54" s="185"/>
      <c r="AP54" s="185"/>
      <c r="AQ54" s="226">
        <f t="shared" si="13"/>
        <v>0</v>
      </c>
      <c r="AR54" s="226"/>
      <c r="AS54" s="226"/>
      <c r="AT54" s="226"/>
      <c r="AU54" s="187">
        <f t="shared" si="14"/>
        <v>0</v>
      </c>
      <c r="AV54" s="187"/>
      <c r="AW54" s="187"/>
      <c r="AX54" s="227">
        <f t="shared" si="15"/>
        <v>0</v>
      </c>
      <c r="AY54" s="227"/>
      <c r="AZ54" s="227"/>
      <c r="BA54" s="227"/>
      <c r="BB54" s="228">
        <f t="shared" si="16"/>
        <v>0</v>
      </c>
      <c r="BC54" s="228"/>
      <c r="BD54" s="228"/>
      <c r="BE54" s="228"/>
      <c r="BF54" s="196">
        <f t="shared" si="17"/>
        <v>0</v>
      </c>
      <c r="BG54" s="196"/>
      <c r="BH54" s="196"/>
      <c r="BI54" s="196"/>
      <c r="BJ54" s="229">
        <f t="shared" si="18"/>
        <v>0</v>
      </c>
      <c r="BK54" s="229"/>
      <c r="BQ54" s="177">
        <f t="shared" si="19"/>
        <v>0</v>
      </c>
      <c r="BR54" s="177"/>
      <c r="BS54" s="177"/>
      <c r="BT54" s="177"/>
      <c r="BU54" s="178">
        <f t="shared" si="20"/>
        <v>0</v>
      </c>
      <c r="BV54" s="178"/>
      <c r="BW54" s="178"/>
      <c r="BX54" s="178"/>
      <c r="BY54" s="179">
        <f t="shared" si="21"/>
        <v>0</v>
      </c>
      <c r="BZ54" s="179"/>
      <c r="CA54" s="179"/>
    </row>
    <row r="55" spans="2:79" ht="18.75" customHeight="1" x14ac:dyDescent="0.45">
      <c r="B55" s="180" t="s">
        <v>53</v>
      </c>
      <c r="C55" s="180"/>
      <c r="D55" s="64"/>
      <c r="E55" s="181"/>
      <c r="F55" s="181"/>
      <c r="G55" s="65" t="s">
        <v>23</v>
      </c>
      <c r="H55" s="189"/>
      <c r="I55" s="189"/>
      <c r="J55" s="66" t="s">
        <v>19</v>
      </c>
      <c r="K55" s="181"/>
      <c r="L55" s="181"/>
      <c r="M55" s="65" t="s">
        <v>23</v>
      </c>
      <c r="N55" s="189"/>
      <c r="O55" s="189"/>
      <c r="P55" s="183"/>
      <c r="Q55" s="183"/>
      <c r="R55" s="183"/>
      <c r="S55" s="183"/>
      <c r="T55" s="190"/>
      <c r="U55" s="190"/>
      <c r="V55" s="190"/>
      <c r="W55" s="190"/>
      <c r="X55" s="190"/>
      <c r="Y55" s="190"/>
      <c r="Z55" s="190"/>
      <c r="AA55" s="190"/>
      <c r="AB55" s="190">
        <v>0</v>
      </c>
      <c r="AC55" s="190"/>
      <c r="AD55" s="190"/>
      <c r="AE55" s="190"/>
      <c r="AF55" s="190">
        <v>0</v>
      </c>
      <c r="AG55" s="190"/>
      <c r="AH55" s="190"/>
      <c r="AI55" s="190"/>
      <c r="AJ55" s="236">
        <f t="shared" si="11"/>
        <v>0</v>
      </c>
      <c r="AK55" s="236"/>
      <c r="AL55" s="236"/>
      <c r="AM55" s="236"/>
      <c r="AN55" s="185">
        <f t="shared" si="12"/>
        <v>0</v>
      </c>
      <c r="AO55" s="185"/>
      <c r="AP55" s="185"/>
      <c r="AQ55" s="236">
        <f t="shared" si="13"/>
        <v>0</v>
      </c>
      <c r="AR55" s="236"/>
      <c r="AS55" s="236"/>
      <c r="AT55" s="236"/>
      <c r="AU55" s="187">
        <f t="shared" si="14"/>
        <v>0</v>
      </c>
      <c r="AV55" s="187"/>
      <c r="AW55" s="187"/>
      <c r="AX55" s="188">
        <f t="shared" si="15"/>
        <v>0</v>
      </c>
      <c r="AY55" s="188"/>
      <c r="AZ55" s="188"/>
      <c r="BA55" s="188"/>
      <c r="BB55" s="237">
        <f t="shared" si="16"/>
        <v>0</v>
      </c>
      <c r="BC55" s="237"/>
      <c r="BD55" s="237"/>
      <c r="BE55" s="237"/>
      <c r="BF55" s="156">
        <f t="shared" si="17"/>
        <v>0</v>
      </c>
      <c r="BG55" s="156"/>
      <c r="BH55" s="156"/>
      <c r="BI55" s="156"/>
      <c r="BJ55" s="229">
        <f t="shared" si="18"/>
        <v>0</v>
      </c>
      <c r="BK55" s="229"/>
      <c r="BQ55" s="177">
        <f t="shared" si="19"/>
        <v>0</v>
      </c>
      <c r="BR55" s="177"/>
      <c r="BS55" s="177"/>
      <c r="BT55" s="177"/>
      <c r="BU55" s="178">
        <f t="shared" si="20"/>
        <v>0</v>
      </c>
      <c r="BV55" s="178"/>
      <c r="BW55" s="178"/>
      <c r="BX55" s="178"/>
      <c r="BY55" s="179">
        <f t="shared" si="21"/>
        <v>0</v>
      </c>
      <c r="BZ55" s="179"/>
      <c r="CA55" s="179"/>
    </row>
    <row r="56" spans="2:79" ht="18.75" customHeight="1" x14ac:dyDescent="0.45">
      <c r="B56" s="224">
        <v>0</v>
      </c>
      <c r="C56" s="224"/>
      <c r="D56" s="61"/>
      <c r="E56" s="181"/>
      <c r="F56" s="181"/>
      <c r="G56" s="62" t="s">
        <v>23</v>
      </c>
      <c r="H56" s="189"/>
      <c r="I56" s="189"/>
      <c r="J56" s="63" t="s">
        <v>19</v>
      </c>
      <c r="K56" s="181"/>
      <c r="L56" s="181"/>
      <c r="M56" s="62" t="s">
        <v>23</v>
      </c>
      <c r="N56" s="189"/>
      <c r="O56" s="189"/>
      <c r="P56" s="183"/>
      <c r="Q56" s="183"/>
      <c r="R56" s="183"/>
      <c r="S56" s="183"/>
      <c r="T56" s="225"/>
      <c r="U56" s="225"/>
      <c r="V56" s="225"/>
      <c r="W56" s="225"/>
      <c r="X56" s="225"/>
      <c r="Y56" s="225"/>
      <c r="Z56" s="225"/>
      <c r="AA56" s="225"/>
      <c r="AB56" s="225">
        <v>0</v>
      </c>
      <c r="AC56" s="225"/>
      <c r="AD56" s="225"/>
      <c r="AE56" s="225"/>
      <c r="AF56" s="190">
        <v>0</v>
      </c>
      <c r="AG56" s="190"/>
      <c r="AH56" s="190"/>
      <c r="AI56" s="190"/>
      <c r="AJ56" s="230">
        <f t="shared" si="11"/>
        <v>0</v>
      </c>
      <c r="AK56" s="230"/>
      <c r="AL56" s="230"/>
      <c r="AM56" s="230"/>
      <c r="AN56" s="231">
        <f t="shared" si="12"/>
        <v>0</v>
      </c>
      <c r="AO56" s="231"/>
      <c r="AP56" s="231"/>
      <c r="AQ56" s="230">
        <f t="shared" si="13"/>
        <v>0</v>
      </c>
      <c r="AR56" s="230"/>
      <c r="AS56" s="230"/>
      <c r="AT56" s="230"/>
      <c r="AU56" s="232">
        <f t="shared" si="14"/>
        <v>0</v>
      </c>
      <c r="AV56" s="232"/>
      <c r="AW56" s="232"/>
      <c r="AX56" s="233">
        <f t="shared" si="15"/>
        <v>0</v>
      </c>
      <c r="AY56" s="233"/>
      <c r="AZ56" s="233"/>
      <c r="BA56" s="233"/>
      <c r="BB56" s="234">
        <f t="shared" si="16"/>
        <v>0</v>
      </c>
      <c r="BC56" s="234"/>
      <c r="BD56" s="234"/>
      <c r="BE56" s="234"/>
      <c r="BF56" s="235">
        <f t="shared" si="17"/>
        <v>0</v>
      </c>
      <c r="BG56" s="235"/>
      <c r="BH56" s="235"/>
      <c r="BI56" s="235"/>
      <c r="BJ56" s="288">
        <f t="shared" si="18"/>
        <v>0</v>
      </c>
      <c r="BK56" s="288"/>
      <c r="BQ56" s="238">
        <f t="shared" si="19"/>
        <v>0</v>
      </c>
      <c r="BR56" s="238"/>
      <c r="BS56" s="238"/>
      <c r="BT56" s="238"/>
      <c r="BU56" s="239">
        <f t="shared" si="20"/>
        <v>0</v>
      </c>
      <c r="BV56" s="239"/>
      <c r="BW56" s="239"/>
      <c r="BX56" s="239"/>
      <c r="BY56" s="240">
        <f t="shared" si="21"/>
        <v>0</v>
      </c>
      <c r="BZ56" s="240"/>
      <c r="CA56" s="240"/>
    </row>
    <row r="57" spans="2:79" ht="18.75" customHeight="1" x14ac:dyDescent="0.45">
      <c r="B57" s="224">
        <v>0</v>
      </c>
      <c r="C57" s="224"/>
      <c r="D57" s="61"/>
      <c r="E57" s="181"/>
      <c r="F57" s="181"/>
      <c r="G57" s="62" t="s">
        <v>23</v>
      </c>
      <c r="H57" s="189"/>
      <c r="I57" s="189"/>
      <c r="J57" s="63" t="s">
        <v>19</v>
      </c>
      <c r="K57" s="181"/>
      <c r="L57" s="181"/>
      <c r="M57" s="62" t="s">
        <v>23</v>
      </c>
      <c r="N57" s="189"/>
      <c r="O57" s="189"/>
      <c r="P57" s="183"/>
      <c r="Q57" s="183"/>
      <c r="R57" s="183"/>
      <c r="S57" s="183"/>
      <c r="T57" s="225"/>
      <c r="U57" s="225"/>
      <c r="V57" s="225"/>
      <c r="W57" s="225"/>
      <c r="X57" s="225"/>
      <c r="Y57" s="225"/>
      <c r="Z57" s="225"/>
      <c r="AA57" s="225"/>
      <c r="AB57" s="225">
        <v>0</v>
      </c>
      <c r="AC57" s="225"/>
      <c r="AD57" s="225"/>
      <c r="AE57" s="225"/>
      <c r="AF57" s="190">
        <v>0</v>
      </c>
      <c r="AG57" s="190"/>
      <c r="AH57" s="190"/>
      <c r="AI57" s="190"/>
      <c r="AJ57" s="226">
        <f t="shared" si="11"/>
        <v>0</v>
      </c>
      <c r="AK57" s="226"/>
      <c r="AL57" s="226"/>
      <c r="AM57" s="226"/>
      <c r="AN57" s="185">
        <f t="shared" si="12"/>
        <v>0</v>
      </c>
      <c r="AO57" s="185"/>
      <c r="AP57" s="185"/>
      <c r="AQ57" s="226">
        <f t="shared" si="13"/>
        <v>0</v>
      </c>
      <c r="AR57" s="226"/>
      <c r="AS57" s="226"/>
      <c r="AT57" s="226"/>
      <c r="AU57" s="187">
        <f t="shared" si="14"/>
        <v>0</v>
      </c>
      <c r="AV57" s="187"/>
      <c r="AW57" s="187"/>
      <c r="AX57" s="227">
        <f t="shared" si="15"/>
        <v>0</v>
      </c>
      <c r="AY57" s="227"/>
      <c r="AZ57" s="227"/>
      <c r="BA57" s="227"/>
      <c r="BB57" s="228">
        <f t="shared" si="16"/>
        <v>0</v>
      </c>
      <c r="BC57" s="228"/>
      <c r="BD57" s="228"/>
      <c r="BE57" s="228"/>
      <c r="BF57" s="196">
        <f t="shared" si="17"/>
        <v>0</v>
      </c>
      <c r="BG57" s="196"/>
      <c r="BH57" s="196"/>
      <c r="BI57" s="196"/>
      <c r="BJ57" s="287">
        <f t="shared" si="18"/>
        <v>0</v>
      </c>
      <c r="BK57" s="287"/>
      <c r="BQ57" s="223">
        <f t="shared" si="19"/>
        <v>0</v>
      </c>
      <c r="BR57" s="223"/>
      <c r="BS57" s="223"/>
      <c r="BT57" s="223"/>
      <c r="BU57" s="178">
        <f t="shared" si="20"/>
        <v>0</v>
      </c>
      <c r="BV57" s="178"/>
      <c r="BW57" s="178"/>
      <c r="BX57" s="178"/>
      <c r="BY57" s="179">
        <f t="shared" si="21"/>
        <v>0</v>
      </c>
      <c r="BZ57" s="179"/>
      <c r="CA57" s="179"/>
    </row>
    <row r="58" spans="2:79" ht="18.75" customHeight="1" x14ac:dyDescent="0.45">
      <c r="B58" s="224">
        <v>0</v>
      </c>
      <c r="C58" s="224"/>
      <c r="D58" s="61"/>
      <c r="E58" s="181"/>
      <c r="F58" s="181"/>
      <c r="G58" s="62" t="s">
        <v>23</v>
      </c>
      <c r="H58" s="189"/>
      <c r="I58" s="189"/>
      <c r="J58" s="63" t="s">
        <v>19</v>
      </c>
      <c r="K58" s="181"/>
      <c r="L58" s="181"/>
      <c r="M58" s="62" t="s">
        <v>23</v>
      </c>
      <c r="N58" s="189"/>
      <c r="O58" s="189"/>
      <c r="P58" s="183"/>
      <c r="Q58" s="183"/>
      <c r="R58" s="183"/>
      <c r="S58" s="183"/>
      <c r="T58" s="225"/>
      <c r="U58" s="225"/>
      <c r="V58" s="225"/>
      <c r="W58" s="225"/>
      <c r="X58" s="225"/>
      <c r="Y58" s="225"/>
      <c r="Z58" s="225"/>
      <c r="AA58" s="225"/>
      <c r="AB58" s="225">
        <v>0</v>
      </c>
      <c r="AC58" s="225"/>
      <c r="AD58" s="225"/>
      <c r="AE58" s="225"/>
      <c r="AF58" s="190">
        <v>0</v>
      </c>
      <c r="AG58" s="190"/>
      <c r="AH58" s="190"/>
      <c r="AI58" s="190"/>
      <c r="AJ58" s="226">
        <f t="shared" si="11"/>
        <v>0</v>
      </c>
      <c r="AK58" s="226"/>
      <c r="AL58" s="226"/>
      <c r="AM58" s="226"/>
      <c r="AN58" s="185">
        <f t="shared" si="12"/>
        <v>0</v>
      </c>
      <c r="AO58" s="185"/>
      <c r="AP58" s="185"/>
      <c r="AQ58" s="226">
        <f t="shared" si="13"/>
        <v>0</v>
      </c>
      <c r="AR58" s="226"/>
      <c r="AS58" s="226"/>
      <c r="AT58" s="226"/>
      <c r="AU58" s="187">
        <f t="shared" si="14"/>
        <v>0</v>
      </c>
      <c r="AV58" s="187"/>
      <c r="AW58" s="187"/>
      <c r="AX58" s="227">
        <f t="shared" si="15"/>
        <v>0</v>
      </c>
      <c r="AY58" s="227"/>
      <c r="AZ58" s="227"/>
      <c r="BA58" s="227"/>
      <c r="BB58" s="228">
        <f t="shared" si="16"/>
        <v>0</v>
      </c>
      <c r="BC58" s="228"/>
      <c r="BD58" s="228"/>
      <c r="BE58" s="228"/>
      <c r="BF58" s="196">
        <f t="shared" si="17"/>
        <v>0</v>
      </c>
      <c r="BG58" s="196"/>
      <c r="BH58" s="196"/>
      <c r="BI58" s="196"/>
      <c r="BJ58" s="287">
        <f t="shared" si="18"/>
        <v>0</v>
      </c>
      <c r="BK58" s="287"/>
      <c r="BQ58" s="223">
        <f t="shared" si="19"/>
        <v>0</v>
      </c>
      <c r="BR58" s="223"/>
      <c r="BS58" s="223"/>
      <c r="BT58" s="223"/>
      <c r="BU58" s="178">
        <f t="shared" si="20"/>
        <v>0</v>
      </c>
      <c r="BV58" s="178"/>
      <c r="BW58" s="178"/>
      <c r="BX58" s="178"/>
      <c r="BY58" s="179">
        <f t="shared" si="21"/>
        <v>0</v>
      </c>
      <c r="BZ58" s="179"/>
      <c r="CA58" s="179"/>
    </row>
    <row r="59" spans="2:79" ht="18.75" customHeight="1" x14ac:dyDescent="0.45">
      <c r="B59" s="224">
        <v>0</v>
      </c>
      <c r="C59" s="224"/>
      <c r="D59" s="61"/>
      <c r="E59" s="181"/>
      <c r="F59" s="181"/>
      <c r="G59" s="62" t="s">
        <v>23</v>
      </c>
      <c r="H59" s="189"/>
      <c r="I59" s="189"/>
      <c r="J59" s="63" t="s">
        <v>19</v>
      </c>
      <c r="K59" s="181"/>
      <c r="L59" s="181"/>
      <c r="M59" s="62" t="s">
        <v>23</v>
      </c>
      <c r="N59" s="189"/>
      <c r="O59" s="189"/>
      <c r="P59" s="183"/>
      <c r="Q59" s="183"/>
      <c r="R59" s="183"/>
      <c r="S59" s="183"/>
      <c r="T59" s="225"/>
      <c r="U59" s="225"/>
      <c r="V59" s="225"/>
      <c r="W59" s="225"/>
      <c r="X59" s="225"/>
      <c r="Y59" s="225"/>
      <c r="Z59" s="225"/>
      <c r="AA59" s="225"/>
      <c r="AB59" s="225">
        <v>0</v>
      </c>
      <c r="AC59" s="225"/>
      <c r="AD59" s="225"/>
      <c r="AE59" s="225"/>
      <c r="AF59" s="190">
        <v>0</v>
      </c>
      <c r="AG59" s="190"/>
      <c r="AH59" s="190"/>
      <c r="AI59" s="190"/>
      <c r="AJ59" s="226">
        <f t="shared" si="11"/>
        <v>0</v>
      </c>
      <c r="AK59" s="226"/>
      <c r="AL59" s="226"/>
      <c r="AM59" s="226"/>
      <c r="AN59" s="185">
        <f t="shared" si="12"/>
        <v>0</v>
      </c>
      <c r="AO59" s="185"/>
      <c r="AP59" s="185"/>
      <c r="AQ59" s="226">
        <f t="shared" si="13"/>
        <v>0</v>
      </c>
      <c r="AR59" s="226"/>
      <c r="AS59" s="226"/>
      <c r="AT59" s="226"/>
      <c r="AU59" s="187">
        <f t="shared" si="14"/>
        <v>0</v>
      </c>
      <c r="AV59" s="187"/>
      <c r="AW59" s="187"/>
      <c r="AX59" s="227">
        <f t="shared" si="15"/>
        <v>0</v>
      </c>
      <c r="AY59" s="227"/>
      <c r="AZ59" s="227"/>
      <c r="BA59" s="227"/>
      <c r="BB59" s="228">
        <f t="shared" si="16"/>
        <v>0</v>
      </c>
      <c r="BC59" s="228"/>
      <c r="BD59" s="228"/>
      <c r="BE59" s="228"/>
      <c r="BF59" s="196">
        <f t="shared" si="17"/>
        <v>0</v>
      </c>
      <c r="BG59" s="196"/>
      <c r="BH59" s="196"/>
      <c r="BI59" s="196"/>
      <c r="BJ59" s="287">
        <f t="shared" si="18"/>
        <v>0</v>
      </c>
      <c r="BK59" s="287"/>
      <c r="BQ59" s="223">
        <f t="shared" si="19"/>
        <v>0</v>
      </c>
      <c r="BR59" s="223"/>
      <c r="BS59" s="223"/>
      <c r="BT59" s="223"/>
      <c r="BU59" s="178">
        <f t="shared" si="20"/>
        <v>0</v>
      </c>
      <c r="BV59" s="178"/>
      <c r="BW59" s="178"/>
      <c r="BX59" s="178"/>
      <c r="BY59" s="179">
        <f t="shared" si="21"/>
        <v>0</v>
      </c>
      <c r="BZ59" s="179"/>
      <c r="CA59" s="179"/>
    </row>
    <row r="60" spans="2:79" ht="18.75" customHeight="1" x14ac:dyDescent="0.45">
      <c r="B60" s="224" t="s">
        <v>53</v>
      </c>
      <c r="C60" s="224"/>
      <c r="D60" s="61"/>
      <c r="E60" s="181"/>
      <c r="F60" s="181"/>
      <c r="G60" s="62" t="s">
        <v>23</v>
      </c>
      <c r="H60" s="189"/>
      <c r="I60" s="189"/>
      <c r="J60" s="63" t="s">
        <v>19</v>
      </c>
      <c r="K60" s="181"/>
      <c r="L60" s="181"/>
      <c r="M60" s="62" t="s">
        <v>23</v>
      </c>
      <c r="N60" s="189"/>
      <c r="O60" s="189"/>
      <c r="P60" s="183"/>
      <c r="Q60" s="183"/>
      <c r="R60" s="183"/>
      <c r="S60" s="183"/>
      <c r="T60" s="225"/>
      <c r="U60" s="225"/>
      <c r="V60" s="225"/>
      <c r="W60" s="225"/>
      <c r="X60" s="225"/>
      <c r="Y60" s="225"/>
      <c r="Z60" s="225"/>
      <c r="AA60" s="225"/>
      <c r="AB60" s="225">
        <v>0</v>
      </c>
      <c r="AC60" s="225"/>
      <c r="AD60" s="225"/>
      <c r="AE60" s="225"/>
      <c r="AF60" s="190">
        <v>0</v>
      </c>
      <c r="AG60" s="190"/>
      <c r="AH60" s="190"/>
      <c r="AI60" s="190"/>
      <c r="AJ60" s="226">
        <f t="shared" si="11"/>
        <v>0</v>
      </c>
      <c r="AK60" s="226"/>
      <c r="AL60" s="226"/>
      <c r="AM60" s="226"/>
      <c r="AN60" s="185">
        <f t="shared" si="12"/>
        <v>0</v>
      </c>
      <c r="AO60" s="185"/>
      <c r="AP60" s="185"/>
      <c r="AQ60" s="226">
        <f t="shared" si="13"/>
        <v>0</v>
      </c>
      <c r="AR60" s="226"/>
      <c r="AS60" s="226"/>
      <c r="AT60" s="226"/>
      <c r="AU60" s="187">
        <f t="shared" si="14"/>
        <v>0</v>
      </c>
      <c r="AV60" s="187"/>
      <c r="AW60" s="187"/>
      <c r="AX60" s="227">
        <f t="shared" si="15"/>
        <v>0</v>
      </c>
      <c r="AY60" s="227"/>
      <c r="AZ60" s="227"/>
      <c r="BA60" s="227"/>
      <c r="BB60" s="228">
        <f t="shared" si="16"/>
        <v>0</v>
      </c>
      <c r="BC60" s="228"/>
      <c r="BD60" s="228"/>
      <c r="BE60" s="228"/>
      <c r="BF60" s="196">
        <f t="shared" si="17"/>
        <v>0</v>
      </c>
      <c r="BG60" s="196"/>
      <c r="BH60" s="196"/>
      <c r="BI60" s="196"/>
      <c r="BJ60" s="287">
        <f t="shared" si="18"/>
        <v>0</v>
      </c>
      <c r="BK60" s="287"/>
      <c r="BQ60" s="223">
        <f t="shared" si="19"/>
        <v>0</v>
      </c>
      <c r="BR60" s="223"/>
      <c r="BS60" s="223"/>
      <c r="BT60" s="223"/>
      <c r="BU60" s="178">
        <f t="shared" si="20"/>
        <v>0</v>
      </c>
      <c r="BV60" s="178"/>
      <c r="BW60" s="178"/>
      <c r="BX60" s="178"/>
      <c r="BY60" s="179">
        <f t="shared" si="21"/>
        <v>0</v>
      </c>
      <c r="BZ60" s="179"/>
      <c r="CA60" s="179"/>
    </row>
    <row r="61" spans="2:79" ht="18.75" customHeight="1" x14ac:dyDescent="0.45">
      <c r="B61" s="180" t="s">
        <v>53</v>
      </c>
      <c r="C61" s="180"/>
      <c r="D61" s="61"/>
      <c r="E61" s="181"/>
      <c r="F61" s="181"/>
      <c r="G61" s="62" t="s">
        <v>23</v>
      </c>
      <c r="H61" s="189"/>
      <c r="I61" s="189"/>
      <c r="J61" s="63" t="s">
        <v>19</v>
      </c>
      <c r="K61" s="181"/>
      <c r="L61" s="181"/>
      <c r="M61" s="62" t="s">
        <v>23</v>
      </c>
      <c r="N61" s="189"/>
      <c r="O61" s="189"/>
      <c r="P61" s="183"/>
      <c r="Q61" s="183"/>
      <c r="R61" s="183"/>
      <c r="S61" s="183"/>
      <c r="T61" s="190"/>
      <c r="U61" s="190"/>
      <c r="V61" s="190"/>
      <c r="W61" s="190"/>
      <c r="X61" s="190"/>
      <c r="Y61" s="190"/>
      <c r="Z61" s="190"/>
      <c r="AA61" s="190"/>
      <c r="AB61" s="190">
        <v>0</v>
      </c>
      <c r="AC61" s="190"/>
      <c r="AD61" s="190"/>
      <c r="AE61" s="190"/>
      <c r="AF61" s="190">
        <v>0</v>
      </c>
      <c r="AG61" s="190"/>
      <c r="AH61" s="190"/>
      <c r="AI61" s="190"/>
      <c r="AJ61" s="226">
        <f t="shared" si="11"/>
        <v>0</v>
      </c>
      <c r="AK61" s="226"/>
      <c r="AL61" s="226"/>
      <c r="AM61" s="226"/>
      <c r="AN61" s="185">
        <f t="shared" si="12"/>
        <v>0</v>
      </c>
      <c r="AO61" s="185"/>
      <c r="AP61" s="185"/>
      <c r="AQ61" s="226">
        <f t="shared" si="13"/>
        <v>0</v>
      </c>
      <c r="AR61" s="226"/>
      <c r="AS61" s="226"/>
      <c r="AT61" s="226"/>
      <c r="AU61" s="187">
        <f t="shared" si="14"/>
        <v>0</v>
      </c>
      <c r="AV61" s="187"/>
      <c r="AW61" s="187"/>
      <c r="AX61" s="227">
        <f t="shared" si="15"/>
        <v>0</v>
      </c>
      <c r="AY61" s="227"/>
      <c r="AZ61" s="227"/>
      <c r="BA61" s="227"/>
      <c r="BB61" s="228">
        <f t="shared" si="16"/>
        <v>0</v>
      </c>
      <c r="BC61" s="228"/>
      <c r="BD61" s="228"/>
      <c r="BE61" s="228"/>
      <c r="BF61" s="196">
        <f t="shared" si="17"/>
        <v>0</v>
      </c>
      <c r="BG61" s="196"/>
      <c r="BH61" s="196"/>
      <c r="BI61" s="196"/>
      <c r="BJ61" s="229">
        <f t="shared" si="18"/>
        <v>0</v>
      </c>
      <c r="BK61" s="229"/>
      <c r="BQ61" s="177">
        <f t="shared" si="19"/>
        <v>0</v>
      </c>
      <c r="BR61" s="177"/>
      <c r="BS61" s="177"/>
      <c r="BT61" s="177"/>
      <c r="BU61" s="178">
        <f t="shared" si="20"/>
        <v>0</v>
      </c>
      <c r="BV61" s="178"/>
      <c r="BW61" s="178"/>
      <c r="BX61" s="178"/>
      <c r="BY61" s="179">
        <f t="shared" si="21"/>
        <v>0</v>
      </c>
      <c r="BZ61" s="179"/>
      <c r="CA61" s="179"/>
    </row>
    <row r="62" spans="2:79" ht="18.75" customHeight="1" x14ac:dyDescent="0.45">
      <c r="B62" s="180" t="s">
        <v>53</v>
      </c>
      <c r="C62" s="180"/>
      <c r="D62" s="64"/>
      <c r="E62" s="181"/>
      <c r="F62" s="181"/>
      <c r="G62" s="65" t="s">
        <v>23</v>
      </c>
      <c r="H62" s="189"/>
      <c r="I62" s="189"/>
      <c r="J62" s="66" t="s">
        <v>19</v>
      </c>
      <c r="K62" s="181"/>
      <c r="L62" s="181"/>
      <c r="M62" s="65" t="s">
        <v>23</v>
      </c>
      <c r="N62" s="189"/>
      <c r="O62" s="189"/>
      <c r="P62" s="183"/>
      <c r="Q62" s="183"/>
      <c r="R62" s="183"/>
      <c r="S62" s="183"/>
      <c r="T62" s="190"/>
      <c r="U62" s="190"/>
      <c r="V62" s="190"/>
      <c r="W62" s="190"/>
      <c r="X62" s="190"/>
      <c r="Y62" s="190"/>
      <c r="Z62" s="190"/>
      <c r="AA62" s="190"/>
      <c r="AB62" s="190">
        <v>0</v>
      </c>
      <c r="AC62" s="190"/>
      <c r="AD62" s="190"/>
      <c r="AE62" s="190"/>
      <c r="AF62" s="190">
        <v>0</v>
      </c>
      <c r="AG62" s="190"/>
      <c r="AH62" s="190"/>
      <c r="AI62" s="190"/>
      <c r="AJ62" s="236">
        <f t="shared" si="11"/>
        <v>0</v>
      </c>
      <c r="AK62" s="236"/>
      <c r="AL62" s="236"/>
      <c r="AM62" s="236"/>
      <c r="AN62" s="185">
        <f t="shared" si="12"/>
        <v>0</v>
      </c>
      <c r="AO62" s="185"/>
      <c r="AP62" s="185"/>
      <c r="AQ62" s="236">
        <f t="shared" si="13"/>
        <v>0</v>
      </c>
      <c r="AR62" s="236"/>
      <c r="AS62" s="236"/>
      <c r="AT62" s="236"/>
      <c r="AU62" s="187">
        <f t="shared" si="14"/>
        <v>0</v>
      </c>
      <c r="AV62" s="187"/>
      <c r="AW62" s="187"/>
      <c r="AX62" s="188">
        <f t="shared" si="15"/>
        <v>0</v>
      </c>
      <c r="AY62" s="188"/>
      <c r="AZ62" s="188"/>
      <c r="BA62" s="188"/>
      <c r="BB62" s="237">
        <f t="shared" si="16"/>
        <v>0</v>
      </c>
      <c r="BC62" s="237"/>
      <c r="BD62" s="237"/>
      <c r="BE62" s="237"/>
      <c r="BF62" s="156">
        <f t="shared" si="17"/>
        <v>0</v>
      </c>
      <c r="BG62" s="156"/>
      <c r="BH62" s="156"/>
      <c r="BI62" s="156"/>
      <c r="BJ62" s="229">
        <f t="shared" si="18"/>
        <v>0</v>
      </c>
      <c r="BK62" s="229"/>
      <c r="BQ62" s="177">
        <f t="shared" si="19"/>
        <v>0</v>
      </c>
      <c r="BR62" s="177"/>
      <c r="BS62" s="177"/>
      <c r="BT62" s="177"/>
      <c r="BU62" s="178">
        <f t="shared" si="20"/>
        <v>0</v>
      </c>
      <c r="BV62" s="178"/>
      <c r="BW62" s="178"/>
      <c r="BX62" s="178"/>
      <c r="BY62" s="179">
        <f t="shared" si="21"/>
        <v>0</v>
      </c>
      <c r="BZ62" s="179"/>
      <c r="CA62" s="179"/>
    </row>
    <row r="63" spans="2:79" ht="18.75" customHeight="1" x14ac:dyDescent="0.45">
      <c r="B63" s="224">
        <v>0</v>
      </c>
      <c r="C63" s="224"/>
      <c r="D63" s="61"/>
      <c r="E63" s="181"/>
      <c r="F63" s="181"/>
      <c r="G63" s="62" t="s">
        <v>23</v>
      </c>
      <c r="H63" s="189"/>
      <c r="I63" s="189"/>
      <c r="J63" s="63" t="s">
        <v>19</v>
      </c>
      <c r="K63" s="181"/>
      <c r="L63" s="181"/>
      <c r="M63" s="62" t="s">
        <v>23</v>
      </c>
      <c r="N63" s="189"/>
      <c r="O63" s="189"/>
      <c r="P63" s="183"/>
      <c r="Q63" s="183"/>
      <c r="R63" s="183"/>
      <c r="S63" s="183"/>
      <c r="T63" s="225"/>
      <c r="U63" s="225"/>
      <c r="V63" s="225"/>
      <c r="W63" s="225"/>
      <c r="X63" s="225"/>
      <c r="Y63" s="225"/>
      <c r="Z63" s="225"/>
      <c r="AA63" s="225"/>
      <c r="AB63" s="225">
        <v>0</v>
      </c>
      <c r="AC63" s="225"/>
      <c r="AD63" s="225"/>
      <c r="AE63" s="225"/>
      <c r="AF63" s="190">
        <v>0</v>
      </c>
      <c r="AG63" s="190"/>
      <c r="AH63" s="190"/>
      <c r="AI63" s="190"/>
      <c r="AJ63" s="230">
        <f t="shared" si="11"/>
        <v>0</v>
      </c>
      <c r="AK63" s="230"/>
      <c r="AL63" s="230"/>
      <c r="AM63" s="230"/>
      <c r="AN63" s="231">
        <f t="shared" si="12"/>
        <v>0</v>
      </c>
      <c r="AO63" s="231"/>
      <c r="AP63" s="231"/>
      <c r="AQ63" s="230">
        <f t="shared" si="13"/>
        <v>0</v>
      </c>
      <c r="AR63" s="230"/>
      <c r="AS63" s="230"/>
      <c r="AT63" s="230"/>
      <c r="AU63" s="232">
        <f t="shared" si="14"/>
        <v>0</v>
      </c>
      <c r="AV63" s="232"/>
      <c r="AW63" s="232"/>
      <c r="AX63" s="233">
        <f t="shared" si="15"/>
        <v>0</v>
      </c>
      <c r="AY63" s="233"/>
      <c r="AZ63" s="233"/>
      <c r="BA63" s="233"/>
      <c r="BB63" s="234">
        <f t="shared" si="16"/>
        <v>0</v>
      </c>
      <c r="BC63" s="234"/>
      <c r="BD63" s="234"/>
      <c r="BE63" s="234"/>
      <c r="BF63" s="235">
        <f t="shared" si="17"/>
        <v>0</v>
      </c>
      <c r="BG63" s="235"/>
      <c r="BH63" s="235"/>
      <c r="BI63" s="235"/>
      <c r="BJ63" s="288">
        <f t="shared" si="18"/>
        <v>0</v>
      </c>
      <c r="BK63" s="288"/>
      <c r="BQ63" s="238">
        <f t="shared" si="19"/>
        <v>0</v>
      </c>
      <c r="BR63" s="238"/>
      <c r="BS63" s="238"/>
      <c r="BT63" s="238"/>
      <c r="BU63" s="239">
        <f t="shared" si="20"/>
        <v>0</v>
      </c>
      <c r="BV63" s="239"/>
      <c r="BW63" s="239"/>
      <c r="BX63" s="239"/>
      <c r="BY63" s="240">
        <f t="shared" si="21"/>
        <v>0</v>
      </c>
      <c r="BZ63" s="240"/>
      <c r="CA63" s="240"/>
    </row>
    <row r="64" spans="2:79" ht="18.75" customHeight="1" x14ac:dyDescent="0.45">
      <c r="B64" s="224">
        <v>0</v>
      </c>
      <c r="C64" s="224"/>
      <c r="D64" s="61"/>
      <c r="E64" s="181"/>
      <c r="F64" s="181"/>
      <c r="G64" s="62" t="s">
        <v>23</v>
      </c>
      <c r="H64" s="189"/>
      <c r="I64" s="189"/>
      <c r="J64" s="63" t="s">
        <v>19</v>
      </c>
      <c r="K64" s="181"/>
      <c r="L64" s="181"/>
      <c r="M64" s="62" t="s">
        <v>23</v>
      </c>
      <c r="N64" s="189"/>
      <c r="O64" s="189"/>
      <c r="P64" s="183"/>
      <c r="Q64" s="183"/>
      <c r="R64" s="183"/>
      <c r="S64" s="183"/>
      <c r="T64" s="225"/>
      <c r="U64" s="225"/>
      <c r="V64" s="225"/>
      <c r="W64" s="225"/>
      <c r="X64" s="225"/>
      <c r="Y64" s="225"/>
      <c r="Z64" s="225"/>
      <c r="AA64" s="225"/>
      <c r="AB64" s="225">
        <v>0</v>
      </c>
      <c r="AC64" s="225"/>
      <c r="AD64" s="225"/>
      <c r="AE64" s="225"/>
      <c r="AF64" s="190">
        <v>0</v>
      </c>
      <c r="AG64" s="190"/>
      <c r="AH64" s="190"/>
      <c r="AI64" s="190"/>
      <c r="AJ64" s="226">
        <f t="shared" si="11"/>
        <v>0</v>
      </c>
      <c r="AK64" s="226"/>
      <c r="AL64" s="226"/>
      <c r="AM64" s="226"/>
      <c r="AN64" s="185">
        <f t="shared" si="12"/>
        <v>0</v>
      </c>
      <c r="AO64" s="185"/>
      <c r="AP64" s="185"/>
      <c r="AQ64" s="226">
        <f t="shared" si="13"/>
        <v>0</v>
      </c>
      <c r="AR64" s="226"/>
      <c r="AS64" s="226"/>
      <c r="AT64" s="226"/>
      <c r="AU64" s="187">
        <f t="shared" si="14"/>
        <v>0</v>
      </c>
      <c r="AV64" s="187"/>
      <c r="AW64" s="187"/>
      <c r="AX64" s="227">
        <f t="shared" si="15"/>
        <v>0</v>
      </c>
      <c r="AY64" s="227"/>
      <c r="AZ64" s="227"/>
      <c r="BA64" s="227"/>
      <c r="BB64" s="228">
        <f t="shared" si="16"/>
        <v>0</v>
      </c>
      <c r="BC64" s="228"/>
      <c r="BD64" s="228"/>
      <c r="BE64" s="228"/>
      <c r="BF64" s="196">
        <f t="shared" si="17"/>
        <v>0</v>
      </c>
      <c r="BG64" s="196"/>
      <c r="BH64" s="196"/>
      <c r="BI64" s="196"/>
      <c r="BJ64" s="287">
        <f t="shared" si="18"/>
        <v>0</v>
      </c>
      <c r="BK64" s="287"/>
      <c r="BQ64" s="223">
        <f t="shared" si="19"/>
        <v>0</v>
      </c>
      <c r="BR64" s="223"/>
      <c r="BS64" s="223"/>
      <c r="BT64" s="223"/>
      <c r="BU64" s="178">
        <f t="shared" si="20"/>
        <v>0</v>
      </c>
      <c r="BV64" s="178"/>
      <c r="BW64" s="178"/>
      <c r="BX64" s="178"/>
      <c r="BY64" s="179">
        <f t="shared" si="21"/>
        <v>0</v>
      </c>
      <c r="BZ64" s="179"/>
      <c r="CA64" s="179"/>
    </row>
    <row r="65" spans="2:79" ht="18.75" customHeight="1" x14ac:dyDescent="0.45">
      <c r="B65" s="224">
        <v>0</v>
      </c>
      <c r="C65" s="224"/>
      <c r="D65" s="61"/>
      <c r="E65" s="181"/>
      <c r="F65" s="181"/>
      <c r="G65" s="62" t="s">
        <v>23</v>
      </c>
      <c r="H65" s="189"/>
      <c r="I65" s="189"/>
      <c r="J65" s="63" t="s">
        <v>19</v>
      </c>
      <c r="K65" s="181"/>
      <c r="L65" s="181"/>
      <c r="M65" s="62" t="s">
        <v>23</v>
      </c>
      <c r="N65" s="189"/>
      <c r="O65" s="189"/>
      <c r="P65" s="183"/>
      <c r="Q65" s="183"/>
      <c r="R65" s="183"/>
      <c r="S65" s="183"/>
      <c r="T65" s="225"/>
      <c r="U65" s="225"/>
      <c r="V65" s="225"/>
      <c r="W65" s="225"/>
      <c r="X65" s="225"/>
      <c r="Y65" s="225"/>
      <c r="Z65" s="225"/>
      <c r="AA65" s="225"/>
      <c r="AB65" s="225">
        <v>0</v>
      </c>
      <c r="AC65" s="225"/>
      <c r="AD65" s="225"/>
      <c r="AE65" s="225"/>
      <c r="AF65" s="190">
        <v>0</v>
      </c>
      <c r="AG65" s="190"/>
      <c r="AH65" s="190"/>
      <c r="AI65" s="190"/>
      <c r="AJ65" s="226">
        <f t="shared" si="11"/>
        <v>0</v>
      </c>
      <c r="AK65" s="226"/>
      <c r="AL65" s="226"/>
      <c r="AM65" s="226"/>
      <c r="AN65" s="185">
        <f t="shared" si="12"/>
        <v>0</v>
      </c>
      <c r="AO65" s="185"/>
      <c r="AP65" s="185"/>
      <c r="AQ65" s="226">
        <f t="shared" si="13"/>
        <v>0</v>
      </c>
      <c r="AR65" s="226"/>
      <c r="AS65" s="226"/>
      <c r="AT65" s="226"/>
      <c r="AU65" s="187">
        <f t="shared" si="14"/>
        <v>0</v>
      </c>
      <c r="AV65" s="187"/>
      <c r="AW65" s="187"/>
      <c r="AX65" s="227">
        <f t="shared" si="15"/>
        <v>0</v>
      </c>
      <c r="AY65" s="227"/>
      <c r="AZ65" s="227"/>
      <c r="BA65" s="227"/>
      <c r="BB65" s="228">
        <f t="shared" si="16"/>
        <v>0</v>
      </c>
      <c r="BC65" s="228"/>
      <c r="BD65" s="228"/>
      <c r="BE65" s="228"/>
      <c r="BF65" s="196">
        <f t="shared" si="17"/>
        <v>0</v>
      </c>
      <c r="BG65" s="196"/>
      <c r="BH65" s="196"/>
      <c r="BI65" s="196"/>
      <c r="BJ65" s="287">
        <f t="shared" si="18"/>
        <v>0</v>
      </c>
      <c r="BK65" s="287"/>
      <c r="BQ65" s="223">
        <f t="shared" si="19"/>
        <v>0</v>
      </c>
      <c r="BR65" s="223"/>
      <c r="BS65" s="223"/>
      <c r="BT65" s="223"/>
      <c r="BU65" s="178">
        <f t="shared" si="20"/>
        <v>0</v>
      </c>
      <c r="BV65" s="178"/>
      <c r="BW65" s="178"/>
      <c r="BX65" s="178"/>
      <c r="BY65" s="179">
        <f t="shared" si="21"/>
        <v>0</v>
      </c>
      <c r="BZ65" s="179"/>
      <c r="CA65" s="179"/>
    </row>
    <row r="66" spans="2:79" ht="18.75" customHeight="1" x14ac:dyDescent="0.45">
      <c r="B66" s="224">
        <v>0</v>
      </c>
      <c r="C66" s="224"/>
      <c r="D66" s="61"/>
      <c r="E66" s="181"/>
      <c r="F66" s="181"/>
      <c r="G66" s="62" t="s">
        <v>23</v>
      </c>
      <c r="H66" s="189"/>
      <c r="I66" s="189"/>
      <c r="J66" s="63" t="s">
        <v>19</v>
      </c>
      <c r="K66" s="181"/>
      <c r="L66" s="181"/>
      <c r="M66" s="62" t="s">
        <v>23</v>
      </c>
      <c r="N66" s="189"/>
      <c r="O66" s="189"/>
      <c r="P66" s="183"/>
      <c r="Q66" s="183"/>
      <c r="R66" s="183"/>
      <c r="S66" s="183"/>
      <c r="T66" s="225"/>
      <c r="U66" s="225"/>
      <c r="V66" s="225"/>
      <c r="W66" s="225"/>
      <c r="X66" s="225"/>
      <c r="Y66" s="225"/>
      <c r="Z66" s="225"/>
      <c r="AA66" s="225"/>
      <c r="AB66" s="225">
        <v>0</v>
      </c>
      <c r="AC66" s="225"/>
      <c r="AD66" s="225"/>
      <c r="AE66" s="225"/>
      <c r="AF66" s="190">
        <v>0</v>
      </c>
      <c r="AG66" s="190"/>
      <c r="AH66" s="190"/>
      <c r="AI66" s="190"/>
      <c r="AJ66" s="226">
        <f t="shared" si="11"/>
        <v>0</v>
      </c>
      <c r="AK66" s="226"/>
      <c r="AL66" s="226"/>
      <c r="AM66" s="226"/>
      <c r="AN66" s="185">
        <f t="shared" si="12"/>
        <v>0</v>
      </c>
      <c r="AO66" s="185"/>
      <c r="AP66" s="185"/>
      <c r="AQ66" s="226">
        <f t="shared" si="13"/>
        <v>0</v>
      </c>
      <c r="AR66" s="226"/>
      <c r="AS66" s="226"/>
      <c r="AT66" s="226"/>
      <c r="AU66" s="187">
        <f t="shared" si="14"/>
        <v>0</v>
      </c>
      <c r="AV66" s="187"/>
      <c r="AW66" s="187"/>
      <c r="AX66" s="227">
        <f t="shared" si="15"/>
        <v>0</v>
      </c>
      <c r="AY66" s="227"/>
      <c r="AZ66" s="227"/>
      <c r="BA66" s="227"/>
      <c r="BB66" s="228">
        <f t="shared" si="16"/>
        <v>0</v>
      </c>
      <c r="BC66" s="228"/>
      <c r="BD66" s="228"/>
      <c r="BE66" s="228"/>
      <c r="BF66" s="196">
        <f t="shared" si="17"/>
        <v>0</v>
      </c>
      <c r="BG66" s="196"/>
      <c r="BH66" s="196"/>
      <c r="BI66" s="196"/>
      <c r="BJ66" s="287">
        <f t="shared" si="18"/>
        <v>0</v>
      </c>
      <c r="BK66" s="287"/>
      <c r="BQ66" s="223">
        <f t="shared" si="19"/>
        <v>0</v>
      </c>
      <c r="BR66" s="223"/>
      <c r="BS66" s="223"/>
      <c r="BT66" s="223"/>
      <c r="BU66" s="178">
        <f t="shared" si="20"/>
        <v>0</v>
      </c>
      <c r="BV66" s="178"/>
      <c r="BW66" s="178"/>
      <c r="BX66" s="178"/>
      <c r="BY66" s="179">
        <f t="shared" si="21"/>
        <v>0</v>
      </c>
      <c r="BZ66" s="179"/>
      <c r="CA66" s="179"/>
    </row>
    <row r="67" spans="2:79" ht="18.75" customHeight="1" x14ac:dyDescent="0.45">
      <c r="B67" s="224" t="s">
        <v>53</v>
      </c>
      <c r="C67" s="224"/>
      <c r="D67" s="61"/>
      <c r="E67" s="181"/>
      <c r="F67" s="181"/>
      <c r="G67" s="62" t="s">
        <v>23</v>
      </c>
      <c r="H67" s="189"/>
      <c r="I67" s="189"/>
      <c r="J67" s="63" t="s">
        <v>19</v>
      </c>
      <c r="K67" s="181"/>
      <c r="L67" s="181"/>
      <c r="M67" s="62" t="s">
        <v>23</v>
      </c>
      <c r="N67" s="189"/>
      <c r="O67" s="189"/>
      <c r="P67" s="183"/>
      <c r="Q67" s="183"/>
      <c r="R67" s="183"/>
      <c r="S67" s="183"/>
      <c r="T67" s="225"/>
      <c r="U67" s="225"/>
      <c r="V67" s="225"/>
      <c r="W67" s="225"/>
      <c r="X67" s="225"/>
      <c r="Y67" s="225"/>
      <c r="Z67" s="225"/>
      <c r="AA67" s="225"/>
      <c r="AB67" s="225">
        <v>0</v>
      </c>
      <c r="AC67" s="225"/>
      <c r="AD67" s="225"/>
      <c r="AE67" s="225"/>
      <c r="AF67" s="190">
        <v>0</v>
      </c>
      <c r="AG67" s="190"/>
      <c r="AH67" s="190"/>
      <c r="AI67" s="190"/>
      <c r="AJ67" s="226">
        <f t="shared" si="11"/>
        <v>0</v>
      </c>
      <c r="AK67" s="226"/>
      <c r="AL67" s="226"/>
      <c r="AM67" s="226"/>
      <c r="AN67" s="185">
        <f t="shared" si="12"/>
        <v>0</v>
      </c>
      <c r="AO67" s="185"/>
      <c r="AP67" s="185"/>
      <c r="AQ67" s="226">
        <f t="shared" si="13"/>
        <v>0</v>
      </c>
      <c r="AR67" s="226"/>
      <c r="AS67" s="226"/>
      <c r="AT67" s="226"/>
      <c r="AU67" s="187">
        <f t="shared" si="14"/>
        <v>0</v>
      </c>
      <c r="AV67" s="187"/>
      <c r="AW67" s="187"/>
      <c r="AX67" s="227">
        <f t="shared" si="15"/>
        <v>0</v>
      </c>
      <c r="AY67" s="227"/>
      <c r="AZ67" s="227"/>
      <c r="BA67" s="227"/>
      <c r="BB67" s="228">
        <f t="shared" si="16"/>
        <v>0</v>
      </c>
      <c r="BC67" s="228"/>
      <c r="BD67" s="228"/>
      <c r="BE67" s="228"/>
      <c r="BF67" s="196">
        <f t="shared" si="17"/>
        <v>0</v>
      </c>
      <c r="BG67" s="196"/>
      <c r="BH67" s="196"/>
      <c r="BI67" s="196"/>
      <c r="BJ67" s="287">
        <f t="shared" si="18"/>
        <v>0</v>
      </c>
      <c r="BK67" s="287"/>
      <c r="BQ67" s="223">
        <f t="shared" si="19"/>
        <v>0</v>
      </c>
      <c r="BR67" s="223"/>
      <c r="BS67" s="223"/>
      <c r="BT67" s="223"/>
      <c r="BU67" s="178">
        <f t="shared" si="20"/>
        <v>0</v>
      </c>
      <c r="BV67" s="178"/>
      <c r="BW67" s="178"/>
      <c r="BX67" s="178"/>
      <c r="BY67" s="179">
        <f t="shared" si="21"/>
        <v>0</v>
      </c>
      <c r="BZ67" s="179"/>
      <c r="CA67" s="179"/>
    </row>
    <row r="68" spans="2:79" ht="18.75" customHeight="1" x14ac:dyDescent="0.45">
      <c r="B68" s="180" t="s">
        <v>53</v>
      </c>
      <c r="C68" s="180"/>
      <c r="D68" s="61"/>
      <c r="E68" s="181"/>
      <c r="F68" s="181"/>
      <c r="G68" s="62" t="s">
        <v>23</v>
      </c>
      <c r="H68" s="189"/>
      <c r="I68" s="189"/>
      <c r="J68" s="63" t="s">
        <v>19</v>
      </c>
      <c r="K68" s="181"/>
      <c r="L68" s="181"/>
      <c r="M68" s="62" t="s">
        <v>23</v>
      </c>
      <c r="N68" s="189"/>
      <c r="O68" s="189"/>
      <c r="P68" s="183"/>
      <c r="Q68" s="183"/>
      <c r="R68" s="183"/>
      <c r="S68" s="183"/>
      <c r="T68" s="190"/>
      <c r="U68" s="190"/>
      <c r="V68" s="190"/>
      <c r="W68" s="190"/>
      <c r="X68" s="190"/>
      <c r="Y68" s="190"/>
      <c r="Z68" s="190"/>
      <c r="AA68" s="190"/>
      <c r="AB68" s="190">
        <v>0</v>
      </c>
      <c r="AC68" s="190"/>
      <c r="AD68" s="190"/>
      <c r="AE68" s="190"/>
      <c r="AF68" s="190">
        <v>0</v>
      </c>
      <c r="AG68" s="190"/>
      <c r="AH68" s="190"/>
      <c r="AI68" s="190"/>
      <c r="AJ68" s="226">
        <f t="shared" si="11"/>
        <v>0</v>
      </c>
      <c r="AK68" s="226"/>
      <c r="AL68" s="226"/>
      <c r="AM68" s="226"/>
      <c r="AN68" s="185">
        <f t="shared" si="12"/>
        <v>0</v>
      </c>
      <c r="AO68" s="185"/>
      <c r="AP68" s="185"/>
      <c r="AQ68" s="226">
        <f t="shared" si="13"/>
        <v>0</v>
      </c>
      <c r="AR68" s="226"/>
      <c r="AS68" s="226"/>
      <c r="AT68" s="226"/>
      <c r="AU68" s="187">
        <f t="shared" si="14"/>
        <v>0</v>
      </c>
      <c r="AV68" s="187"/>
      <c r="AW68" s="187"/>
      <c r="AX68" s="227">
        <f t="shared" si="15"/>
        <v>0</v>
      </c>
      <c r="AY68" s="227"/>
      <c r="AZ68" s="227"/>
      <c r="BA68" s="227"/>
      <c r="BB68" s="228">
        <f t="shared" si="16"/>
        <v>0</v>
      </c>
      <c r="BC68" s="228"/>
      <c r="BD68" s="228"/>
      <c r="BE68" s="228"/>
      <c r="BF68" s="196">
        <f t="shared" si="17"/>
        <v>0</v>
      </c>
      <c r="BG68" s="196"/>
      <c r="BH68" s="196"/>
      <c r="BI68" s="196"/>
      <c r="BJ68" s="229">
        <f t="shared" si="18"/>
        <v>0</v>
      </c>
      <c r="BK68" s="229"/>
      <c r="BQ68" s="177">
        <f t="shared" si="19"/>
        <v>0</v>
      </c>
      <c r="BR68" s="177"/>
      <c r="BS68" s="177"/>
      <c r="BT68" s="177"/>
      <c r="BU68" s="178">
        <f t="shared" si="20"/>
        <v>0</v>
      </c>
      <c r="BV68" s="178"/>
      <c r="BW68" s="178"/>
      <c r="BX68" s="178"/>
      <c r="BY68" s="179">
        <f t="shared" si="21"/>
        <v>0</v>
      </c>
      <c r="BZ68" s="179"/>
      <c r="CA68" s="179"/>
    </row>
    <row r="69" spans="2:79" ht="18.75" customHeight="1" x14ac:dyDescent="0.45">
      <c r="B69" s="180" t="s">
        <v>53</v>
      </c>
      <c r="C69" s="180"/>
      <c r="D69" s="64"/>
      <c r="E69" s="181"/>
      <c r="F69" s="181"/>
      <c r="G69" s="65" t="s">
        <v>23</v>
      </c>
      <c r="H69" s="189"/>
      <c r="I69" s="189"/>
      <c r="J69" s="66" t="s">
        <v>19</v>
      </c>
      <c r="K69" s="181"/>
      <c r="L69" s="181"/>
      <c r="M69" s="65" t="s">
        <v>23</v>
      </c>
      <c r="N69" s="189"/>
      <c r="O69" s="189"/>
      <c r="P69" s="183"/>
      <c r="Q69" s="183"/>
      <c r="R69" s="183"/>
      <c r="S69" s="183"/>
      <c r="T69" s="190"/>
      <c r="U69" s="190"/>
      <c r="V69" s="190"/>
      <c r="W69" s="190"/>
      <c r="X69" s="190"/>
      <c r="Y69" s="190"/>
      <c r="Z69" s="190"/>
      <c r="AA69" s="190"/>
      <c r="AB69" s="190">
        <v>0</v>
      </c>
      <c r="AC69" s="190"/>
      <c r="AD69" s="190"/>
      <c r="AE69" s="190"/>
      <c r="AF69" s="190">
        <v>0</v>
      </c>
      <c r="AG69" s="190"/>
      <c r="AH69" s="190"/>
      <c r="AI69" s="190"/>
      <c r="AJ69" s="241">
        <f t="shared" si="11"/>
        <v>0</v>
      </c>
      <c r="AK69" s="241"/>
      <c r="AL69" s="241"/>
      <c r="AM69" s="241"/>
      <c r="AN69" s="192">
        <f t="shared" si="12"/>
        <v>0</v>
      </c>
      <c r="AO69" s="192"/>
      <c r="AP69" s="192"/>
      <c r="AQ69" s="241">
        <f t="shared" si="13"/>
        <v>0</v>
      </c>
      <c r="AR69" s="241"/>
      <c r="AS69" s="241"/>
      <c r="AT69" s="241"/>
      <c r="AU69" s="242">
        <f t="shared" si="14"/>
        <v>0</v>
      </c>
      <c r="AV69" s="242"/>
      <c r="AW69" s="242"/>
      <c r="AX69" s="195">
        <f t="shared" si="15"/>
        <v>0</v>
      </c>
      <c r="AY69" s="195"/>
      <c r="AZ69" s="195"/>
      <c r="BA69" s="195"/>
      <c r="BB69" s="243">
        <f t="shared" si="16"/>
        <v>0</v>
      </c>
      <c r="BC69" s="243"/>
      <c r="BD69" s="243"/>
      <c r="BE69" s="243"/>
      <c r="BF69" s="244">
        <f t="shared" si="17"/>
        <v>0</v>
      </c>
      <c r="BG69" s="244"/>
      <c r="BH69" s="244"/>
      <c r="BI69" s="244"/>
      <c r="BJ69" s="245">
        <f t="shared" si="18"/>
        <v>0</v>
      </c>
      <c r="BK69" s="245"/>
      <c r="BQ69" s="198">
        <f t="shared" si="19"/>
        <v>0</v>
      </c>
      <c r="BR69" s="198"/>
      <c r="BS69" s="198"/>
      <c r="BT69" s="198"/>
      <c r="BU69" s="199">
        <f t="shared" si="20"/>
        <v>0</v>
      </c>
      <c r="BV69" s="199"/>
      <c r="BW69" s="199"/>
      <c r="BX69" s="199"/>
      <c r="BY69" s="200">
        <f t="shared" si="21"/>
        <v>0</v>
      </c>
      <c r="BZ69" s="200"/>
      <c r="CA69" s="200"/>
    </row>
    <row r="70" spans="2:79" ht="18.75" customHeight="1" x14ac:dyDescent="0.45">
      <c r="AH70" s="246" t="s">
        <v>24</v>
      </c>
      <c r="AI70" s="246"/>
      <c r="AJ70" s="247">
        <f>SUM(AJ50:AM69)</f>
        <v>0</v>
      </c>
      <c r="AK70" s="247"/>
      <c r="AL70" s="247"/>
      <c r="AM70" s="247"/>
      <c r="AN70" s="248">
        <f>SUM(AN50,AN51,AN52,AN53,AN54,AN55,AN56,AN57,AN58,AN59,AN60,AN61,AN62,AN63,AN64,AN65,AN66,AN67,AN68,AN69)</f>
        <v>0</v>
      </c>
      <c r="AO70" s="248"/>
      <c r="AP70" s="248"/>
      <c r="AQ70" s="249">
        <f>SUM(AQ63:AT69)</f>
        <v>0</v>
      </c>
      <c r="AR70" s="249"/>
      <c r="AS70" s="249"/>
      <c r="AT70" s="249"/>
      <c r="AU70" s="250">
        <f>SUM(AU50,AU51,AU52,AU53,AU54,AU55,AU56,AU57,AU58,AU59,AU60,AU61,AU62,AU63,AU64,AU65,AU66,AU67,AU68,AU69)</f>
        <v>0</v>
      </c>
      <c r="AV70" s="250"/>
      <c r="AW70" s="250"/>
      <c r="AX70" s="251">
        <f>SUM(AX63:BA69)</f>
        <v>0</v>
      </c>
      <c r="AY70" s="251"/>
      <c r="AZ70" s="251"/>
      <c r="BA70" s="251"/>
      <c r="BB70" s="252" t="e">
        <f>SUM(#REF!,BB63,BB64,BB65,BB66,BB67,BB68,BB69)</f>
        <v>#REF!</v>
      </c>
      <c r="BC70" s="252"/>
      <c r="BD70" s="252"/>
      <c r="BE70" s="252"/>
      <c r="BF70" s="253">
        <f>SUM(BF50,BF51,BF52,BF53,BF54,BF55,BF56,BF57,BF58,BF59,BF60,BF61,BF62,BF63,BF64,BF65,BF66,BF67,BF68,BF69)</f>
        <v>0</v>
      </c>
      <c r="BG70" s="253"/>
      <c r="BH70" s="253"/>
      <c r="BI70" s="253"/>
      <c r="BJ70" s="294">
        <f>+SUM(BJ50,BJ51,BJ52,BJ53,BJ54,BJ55,BJ56,BJ57,BJ58,BJ59,BJ60,BJ61,BJ62,BJ63,BJ64,BJ65,BJ66,BJ67,BJ68,BJ69)</f>
        <v>0</v>
      </c>
      <c r="BK70" s="294"/>
      <c r="BQ70" s="255">
        <f>SUM(BQ50:BT69)</f>
        <v>0</v>
      </c>
      <c r="BR70" s="255"/>
      <c r="BS70" s="255"/>
      <c r="BT70" s="255"/>
      <c r="BU70" s="256">
        <f>SUM(BU63:BX69)</f>
        <v>0</v>
      </c>
      <c r="BV70" s="256"/>
      <c r="BW70" s="256"/>
      <c r="BX70" s="256"/>
      <c r="BY70" s="257">
        <f>SUM(BY50,BY51,BY52,BY53,BY54,BY55,BY56,BY57,BY58,BY59,BY60,BY61,BY62,BY63,BY64,BY65,BY66,BY67,BY68,BY69)</f>
        <v>0</v>
      </c>
      <c r="BZ70" s="257"/>
      <c r="CA70" s="257"/>
    </row>
    <row r="71" spans="2:79" ht="18.75" customHeight="1" x14ac:dyDescent="0.45">
      <c r="AH71" s="246"/>
      <c r="AI71" s="246"/>
      <c r="AJ71" s="247"/>
      <c r="AK71" s="247"/>
      <c r="AL71" s="247"/>
      <c r="AM71" s="247"/>
      <c r="AN71" s="248"/>
      <c r="AO71" s="248"/>
      <c r="AP71" s="248"/>
      <c r="AQ71" s="249"/>
      <c r="AR71" s="249"/>
      <c r="AS71" s="249"/>
      <c r="AT71" s="249"/>
      <c r="AU71" s="250"/>
      <c r="AV71" s="250"/>
      <c r="AW71" s="250"/>
      <c r="AX71" s="251"/>
      <c r="AY71" s="251"/>
      <c r="AZ71" s="251"/>
      <c r="BA71" s="251"/>
      <c r="BB71" s="252"/>
      <c r="BC71" s="252"/>
      <c r="BD71" s="252"/>
      <c r="BE71" s="252"/>
      <c r="BF71" s="253"/>
      <c r="BG71" s="253"/>
      <c r="BH71" s="253"/>
      <c r="BI71" s="253"/>
      <c r="BJ71" s="294"/>
      <c r="BK71" s="294"/>
      <c r="BQ71" s="255"/>
      <c r="BR71" s="255"/>
      <c r="BS71" s="255"/>
      <c r="BT71" s="255"/>
      <c r="BU71" s="256"/>
      <c r="BV71" s="256"/>
      <c r="BW71" s="256"/>
      <c r="BX71" s="256"/>
      <c r="BY71" s="257"/>
      <c r="BZ71" s="257"/>
      <c r="CA71" s="257"/>
    </row>
    <row r="73" spans="2:79" ht="18.75" customHeight="1" x14ac:dyDescent="0.45">
      <c r="B73" s="258" t="s">
        <v>54</v>
      </c>
      <c r="C73" s="258"/>
      <c r="D73" s="258"/>
      <c r="E73" s="259" t="s">
        <v>55</v>
      </c>
      <c r="F73" s="259"/>
      <c r="G73" s="259"/>
      <c r="H73" s="259"/>
      <c r="I73" s="260" t="s">
        <v>56</v>
      </c>
      <c r="J73" s="260"/>
      <c r="K73" s="260"/>
      <c r="L73" s="260"/>
      <c r="M73" s="260"/>
      <c r="N73" s="76"/>
      <c r="O73" s="289" t="s">
        <v>61</v>
      </c>
      <c r="P73" s="289"/>
      <c r="Q73" s="289"/>
      <c r="R73" s="290" t="s">
        <v>62</v>
      </c>
      <c r="S73" s="290"/>
      <c r="T73" s="290"/>
      <c r="U73" s="290"/>
      <c r="V73" s="290"/>
      <c r="W73" s="290" t="s">
        <v>55</v>
      </c>
      <c r="X73" s="290"/>
      <c r="Y73" s="290"/>
      <c r="Z73" s="260" t="s">
        <v>56</v>
      </c>
      <c r="AA73" s="260"/>
      <c r="AB73" s="260"/>
      <c r="AC73" s="260"/>
      <c r="AD73" s="76"/>
      <c r="AE73" s="261" t="s">
        <v>57</v>
      </c>
      <c r="AF73" s="261"/>
      <c r="AG73" s="261"/>
      <c r="AH73" s="262" t="s">
        <v>55</v>
      </c>
      <c r="AI73" s="262"/>
      <c r="AJ73" s="262"/>
      <c r="AK73" s="262"/>
      <c r="AL73" s="263" t="s">
        <v>24</v>
      </c>
      <c r="AM73" s="263"/>
      <c r="AN73" s="263"/>
      <c r="AO73" s="263"/>
      <c r="AP73" s="263"/>
      <c r="AT73" s="264" t="s">
        <v>59</v>
      </c>
      <c r="AU73" s="264"/>
      <c r="AV73" s="264"/>
      <c r="AW73" s="265" t="s">
        <v>50</v>
      </c>
      <c r="AX73" s="265"/>
      <c r="AY73" s="265"/>
      <c r="AZ73" s="265"/>
      <c r="BA73" s="265"/>
      <c r="BB73" s="266" t="s">
        <v>60</v>
      </c>
      <c r="BC73" s="266"/>
      <c r="BD73" s="266"/>
      <c r="BE73" s="266"/>
      <c r="BF73" s="266"/>
      <c r="BG73" s="266"/>
    </row>
    <row r="74" spans="2:79" ht="18.75" customHeight="1" x14ac:dyDescent="0.45">
      <c r="B74" s="258"/>
      <c r="C74" s="258"/>
      <c r="D74" s="258"/>
      <c r="E74" s="267">
        <f>BY70</f>
        <v>0</v>
      </c>
      <c r="F74" s="267"/>
      <c r="G74" s="267"/>
      <c r="H74" s="267"/>
      <c r="I74" s="268">
        <f>BF70</f>
        <v>0</v>
      </c>
      <c r="J74" s="268"/>
      <c r="K74" s="268"/>
      <c r="L74" s="268"/>
      <c r="M74" s="268"/>
      <c r="N74" s="76"/>
      <c r="O74" s="289"/>
      <c r="P74" s="289"/>
      <c r="Q74" s="289"/>
      <c r="R74" s="291" t="str">
        <f>IFERROR(IF(AJ70/AN70&gt;3500,3500,AJ70/AN70),"0")</f>
        <v>0</v>
      </c>
      <c r="S74" s="291"/>
      <c r="T74" s="291"/>
      <c r="U74" s="291"/>
      <c r="V74" s="291"/>
      <c r="W74" s="292">
        <f>ROUNDDOWN((TIME(0,BJ70,0)/"1:0:0"),0)</f>
        <v>0</v>
      </c>
      <c r="X74" s="292"/>
      <c r="Y74" s="292"/>
      <c r="Z74" s="293">
        <f>R74*W74</f>
        <v>0</v>
      </c>
      <c r="AA74" s="293"/>
      <c r="AB74" s="293"/>
      <c r="AC74" s="293"/>
      <c r="AD74" s="76"/>
      <c r="AE74" s="261"/>
      <c r="AF74" s="261"/>
      <c r="AG74" s="261"/>
      <c r="AH74" s="269">
        <f>E74+W74</f>
        <v>0</v>
      </c>
      <c r="AI74" s="269"/>
      <c r="AJ74" s="269"/>
      <c r="AK74" s="269"/>
      <c r="AL74" s="270">
        <f>I74+Z74</f>
        <v>0</v>
      </c>
      <c r="AM74" s="270"/>
      <c r="AN74" s="270"/>
      <c r="AO74" s="270"/>
      <c r="AP74" s="270"/>
      <c r="AT74" s="264"/>
      <c r="AU74" s="264"/>
      <c r="AV74" s="264"/>
      <c r="AW74" s="271">
        <f>SUM(AH43,AH74)</f>
        <v>16</v>
      </c>
      <c r="AX74" s="271"/>
      <c r="AY74" s="271"/>
      <c r="AZ74" s="271"/>
      <c r="BA74" s="271"/>
      <c r="BB74" s="272">
        <f>SUM(AL43,AL74)</f>
        <v>39500</v>
      </c>
      <c r="BC74" s="272"/>
      <c r="BD74" s="272"/>
      <c r="BE74" s="272"/>
      <c r="BF74" s="272"/>
      <c r="BG74" s="272"/>
    </row>
    <row r="75" spans="2:79" ht="18.75" customHeight="1" x14ac:dyDescent="0.45">
      <c r="B75" s="258"/>
      <c r="C75" s="258"/>
      <c r="D75" s="258"/>
      <c r="E75" s="267"/>
      <c r="F75" s="267"/>
      <c r="G75" s="267"/>
      <c r="H75" s="267"/>
      <c r="I75" s="268"/>
      <c r="J75" s="268"/>
      <c r="K75" s="268"/>
      <c r="L75" s="268"/>
      <c r="M75" s="268"/>
      <c r="N75" s="76"/>
      <c r="O75" s="289"/>
      <c r="P75" s="289"/>
      <c r="Q75" s="289"/>
      <c r="R75" s="291"/>
      <c r="S75" s="291"/>
      <c r="T75" s="291"/>
      <c r="U75" s="291"/>
      <c r="V75" s="291"/>
      <c r="W75" s="292"/>
      <c r="X75" s="292"/>
      <c r="Y75" s="292"/>
      <c r="Z75" s="293"/>
      <c r="AA75" s="293"/>
      <c r="AB75" s="293"/>
      <c r="AC75" s="293"/>
      <c r="AD75" s="76"/>
      <c r="AE75" s="261"/>
      <c r="AF75" s="261"/>
      <c r="AG75" s="261"/>
      <c r="AH75" s="269"/>
      <c r="AI75" s="269"/>
      <c r="AJ75" s="269"/>
      <c r="AK75" s="269"/>
      <c r="AL75" s="270"/>
      <c r="AM75" s="270"/>
      <c r="AN75" s="270"/>
      <c r="AO75" s="270"/>
      <c r="AP75" s="270"/>
      <c r="AT75" s="264"/>
      <c r="AU75" s="264"/>
      <c r="AV75" s="264"/>
      <c r="AW75" s="271"/>
      <c r="AX75" s="271"/>
      <c r="AY75" s="271"/>
      <c r="AZ75" s="271"/>
      <c r="BA75" s="271"/>
      <c r="BB75" s="272"/>
      <c r="BC75" s="272"/>
      <c r="BD75" s="272"/>
      <c r="BE75" s="272"/>
      <c r="BF75" s="272"/>
      <c r="BG75" s="272"/>
    </row>
  </sheetData>
  <mergeCells count="1161">
    <mergeCell ref="W74:Y75"/>
    <mergeCell ref="Z74:AC75"/>
    <mergeCell ref="AH74:AK75"/>
    <mergeCell ref="AL74:AP75"/>
    <mergeCell ref="AW74:BA75"/>
    <mergeCell ref="BB74:BG75"/>
    <mergeCell ref="BJ69:BK69"/>
    <mergeCell ref="BQ69:BT69"/>
    <mergeCell ref="BU69:BX69"/>
    <mergeCell ref="BY69:CA69"/>
    <mergeCell ref="AH70:AI71"/>
    <mergeCell ref="AJ70:AM71"/>
    <mergeCell ref="AN70:AP71"/>
    <mergeCell ref="AQ70:AT71"/>
    <mergeCell ref="AU70:AW71"/>
    <mergeCell ref="AX70:BA71"/>
    <mergeCell ref="BB70:BE71"/>
    <mergeCell ref="BF70:BI71"/>
    <mergeCell ref="BJ70:BK71"/>
    <mergeCell ref="BQ70:BT71"/>
    <mergeCell ref="BU70:BX71"/>
    <mergeCell ref="BY70:CA71"/>
    <mergeCell ref="BF69:BI69"/>
    <mergeCell ref="B73:D75"/>
    <mergeCell ref="E73:H73"/>
    <mergeCell ref="I73:M73"/>
    <mergeCell ref="O73:Q75"/>
    <mergeCell ref="R73:V73"/>
    <mergeCell ref="W73:Y73"/>
    <mergeCell ref="Z73:AC73"/>
    <mergeCell ref="AE73:AG75"/>
    <mergeCell ref="AH73:AK73"/>
    <mergeCell ref="AL73:AP73"/>
    <mergeCell ref="AT73:AV75"/>
    <mergeCell ref="AW73:BA73"/>
    <mergeCell ref="BB73:BG73"/>
    <mergeCell ref="E74:H75"/>
    <mergeCell ref="I74:M75"/>
    <mergeCell ref="R74:V75"/>
    <mergeCell ref="B69:C69"/>
    <mergeCell ref="E69:F69"/>
    <mergeCell ref="H69:I69"/>
    <mergeCell ref="K69:L69"/>
    <mergeCell ref="N69:O69"/>
    <mergeCell ref="P69:S69"/>
    <mergeCell ref="T69:W69"/>
    <mergeCell ref="X69:AA69"/>
    <mergeCell ref="AB69:AE69"/>
    <mergeCell ref="AF69:AI69"/>
    <mergeCell ref="AJ69:AM69"/>
    <mergeCell ref="AN69:AP69"/>
    <mergeCell ref="AQ69:AT69"/>
    <mergeCell ref="AU69:AW69"/>
    <mergeCell ref="AX69:BA69"/>
    <mergeCell ref="BB69:BE69"/>
    <mergeCell ref="BJ67:BK67"/>
    <mergeCell ref="BQ67:BT67"/>
    <mergeCell ref="BU67:BX67"/>
    <mergeCell ref="BY67:CA67"/>
    <mergeCell ref="B68:C68"/>
    <mergeCell ref="E68:F68"/>
    <mergeCell ref="H68:I68"/>
    <mergeCell ref="K68:L68"/>
    <mergeCell ref="N68:O68"/>
    <mergeCell ref="P68:S68"/>
    <mergeCell ref="T68:W68"/>
    <mergeCell ref="X68:AA68"/>
    <mergeCell ref="AB68:AE68"/>
    <mergeCell ref="AF68:AI68"/>
    <mergeCell ref="AJ68:AM68"/>
    <mergeCell ref="AN68:AP68"/>
    <mergeCell ref="AQ68:AT68"/>
    <mergeCell ref="AU68:AW68"/>
    <mergeCell ref="AX68:BA68"/>
    <mergeCell ref="BB68:BE68"/>
    <mergeCell ref="BF68:BI68"/>
    <mergeCell ref="BJ68:BK68"/>
    <mergeCell ref="BQ68:BT68"/>
    <mergeCell ref="BU68:BX68"/>
    <mergeCell ref="BY68:CA68"/>
    <mergeCell ref="B67:C67"/>
    <mergeCell ref="E67:F67"/>
    <mergeCell ref="H67:I67"/>
    <mergeCell ref="K67:L67"/>
    <mergeCell ref="N67:O67"/>
    <mergeCell ref="P67:S67"/>
    <mergeCell ref="T67:W67"/>
    <mergeCell ref="X67:AA67"/>
    <mergeCell ref="AB67:AE67"/>
    <mergeCell ref="AF67:AI67"/>
    <mergeCell ref="AJ67:AM67"/>
    <mergeCell ref="AN67:AP67"/>
    <mergeCell ref="AQ67:AT67"/>
    <mergeCell ref="AU67:AW67"/>
    <mergeCell ref="AX67:BA67"/>
    <mergeCell ref="BB67:BE67"/>
    <mergeCell ref="BF67:BI67"/>
    <mergeCell ref="BJ65:BK65"/>
    <mergeCell ref="BQ65:BT65"/>
    <mergeCell ref="BU65:BX65"/>
    <mergeCell ref="BY65:CA65"/>
    <mergeCell ref="B66:C66"/>
    <mergeCell ref="E66:F66"/>
    <mergeCell ref="H66:I66"/>
    <mergeCell ref="K66:L66"/>
    <mergeCell ref="N66:O66"/>
    <mergeCell ref="P66:S66"/>
    <mergeCell ref="T66:W66"/>
    <mergeCell ref="X66:AA66"/>
    <mergeCell ref="AB66:AE66"/>
    <mergeCell ref="AF66:AI66"/>
    <mergeCell ref="AJ66:AM66"/>
    <mergeCell ref="AN66:AP66"/>
    <mergeCell ref="AQ66:AT66"/>
    <mergeCell ref="AU66:AW66"/>
    <mergeCell ref="AX66:BA66"/>
    <mergeCell ref="BB66:BE66"/>
    <mergeCell ref="BF66:BI66"/>
    <mergeCell ref="BJ66:BK66"/>
    <mergeCell ref="BQ66:BT66"/>
    <mergeCell ref="BU66:BX66"/>
    <mergeCell ref="BY66:CA66"/>
    <mergeCell ref="B65:C65"/>
    <mergeCell ref="E65:F65"/>
    <mergeCell ref="H65:I65"/>
    <mergeCell ref="K65:L65"/>
    <mergeCell ref="N65:O65"/>
    <mergeCell ref="P65:S65"/>
    <mergeCell ref="T65:W65"/>
    <mergeCell ref="X65:AA65"/>
    <mergeCell ref="AB65:AE65"/>
    <mergeCell ref="AF65:AI65"/>
    <mergeCell ref="AJ65:AM65"/>
    <mergeCell ref="AN65:AP65"/>
    <mergeCell ref="AQ65:AT65"/>
    <mergeCell ref="AU65:AW65"/>
    <mergeCell ref="AX65:BA65"/>
    <mergeCell ref="BB65:BE65"/>
    <mergeCell ref="BF65:BI65"/>
    <mergeCell ref="BJ63:BK63"/>
    <mergeCell ref="BQ63:BT63"/>
    <mergeCell ref="BU63:BX63"/>
    <mergeCell ref="BY63:CA63"/>
    <mergeCell ref="B64:C64"/>
    <mergeCell ref="E64:F64"/>
    <mergeCell ref="H64:I64"/>
    <mergeCell ref="K64:L64"/>
    <mergeCell ref="N64:O64"/>
    <mergeCell ref="P64:S64"/>
    <mergeCell ref="T64:W64"/>
    <mergeCell ref="X64:AA64"/>
    <mergeCell ref="AB64:AE64"/>
    <mergeCell ref="AF64:AI64"/>
    <mergeCell ref="AJ64:AM64"/>
    <mergeCell ref="AN64:AP64"/>
    <mergeCell ref="AQ64:AT64"/>
    <mergeCell ref="AU64:AW64"/>
    <mergeCell ref="AX64:BA64"/>
    <mergeCell ref="BB64:BE64"/>
    <mergeCell ref="BF64:BI64"/>
    <mergeCell ref="BJ64:BK64"/>
    <mergeCell ref="BQ64:BT64"/>
    <mergeCell ref="BU64:BX64"/>
    <mergeCell ref="BY64:CA64"/>
    <mergeCell ref="B63:C63"/>
    <mergeCell ref="E63:F63"/>
    <mergeCell ref="H63:I63"/>
    <mergeCell ref="K63:L63"/>
    <mergeCell ref="N63:O63"/>
    <mergeCell ref="P63:S63"/>
    <mergeCell ref="T63:W63"/>
    <mergeCell ref="X63:AA63"/>
    <mergeCell ref="AB63:AE63"/>
    <mergeCell ref="AF63:AI63"/>
    <mergeCell ref="AJ63:AM63"/>
    <mergeCell ref="AN63:AP63"/>
    <mergeCell ref="AQ63:AT63"/>
    <mergeCell ref="AU63:AW63"/>
    <mergeCell ref="AX63:BA63"/>
    <mergeCell ref="BB63:BE63"/>
    <mergeCell ref="BF63:BI63"/>
    <mergeCell ref="BJ61:BK61"/>
    <mergeCell ref="BQ61:BT61"/>
    <mergeCell ref="BU61:BX61"/>
    <mergeCell ref="BY61:CA61"/>
    <mergeCell ref="B62:C62"/>
    <mergeCell ref="E62:F62"/>
    <mergeCell ref="H62:I62"/>
    <mergeCell ref="K62:L62"/>
    <mergeCell ref="N62:O62"/>
    <mergeCell ref="P62:S62"/>
    <mergeCell ref="T62:W62"/>
    <mergeCell ref="X62:AA62"/>
    <mergeCell ref="AB62:AE62"/>
    <mergeCell ref="AF62:AI62"/>
    <mergeCell ref="AJ62:AM62"/>
    <mergeCell ref="AN62:AP62"/>
    <mergeCell ref="AQ62:AT62"/>
    <mergeCell ref="AU62:AW62"/>
    <mergeCell ref="AX62:BA62"/>
    <mergeCell ref="BB62:BE62"/>
    <mergeCell ref="BF62:BI62"/>
    <mergeCell ref="BJ62:BK62"/>
    <mergeCell ref="BQ62:BT62"/>
    <mergeCell ref="BU62:BX62"/>
    <mergeCell ref="BY62:CA62"/>
    <mergeCell ref="B61:C61"/>
    <mergeCell ref="E61:F61"/>
    <mergeCell ref="H61:I61"/>
    <mergeCell ref="K61:L61"/>
    <mergeCell ref="N61:O61"/>
    <mergeCell ref="P61:S61"/>
    <mergeCell ref="T61:W61"/>
    <mergeCell ref="X61:AA61"/>
    <mergeCell ref="AB61:AE61"/>
    <mergeCell ref="AF61:AI61"/>
    <mergeCell ref="AJ61:AM61"/>
    <mergeCell ref="AN61:AP61"/>
    <mergeCell ref="AQ61:AT61"/>
    <mergeCell ref="AU61:AW61"/>
    <mergeCell ref="AX61:BA61"/>
    <mergeCell ref="BB61:BE61"/>
    <mergeCell ref="BF61:BI61"/>
    <mergeCell ref="BJ59:BK59"/>
    <mergeCell ref="BQ59:BT59"/>
    <mergeCell ref="BU59:BX59"/>
    <mergeCell ref="BY59:CA59"/>
    <mergeCell ref="B60:C60"/>
    <mergeCell ref="E60:F60"/>
    <mergeCell ref="H60:I60"/>
    <mergeCell ref="K60:L60"/>
    <mergeCell ref="N60:O60"/>
    <mergeCell ref="P60:S60"/>
    <mergeCell ref="T60:W60"/>
    <mergeCell ref="X60:AA60"/>
    <mergeCell ref="AB60:AE60"/>
    <mergeCell ref="AF60:AI60"/>
    <mergeCell ref="AJ60:AM60"/>
    <mergeCell ref="AN60:AP60"/>
    <mergeCell ref="AQ60:AT60"/>
    <mergeCell ref="AU60:AW60"/>
    <mergeCell ref="AX60:BA60"/>
    <mergeCell ref="BB60:BE60"/>
    <mergeCell ref="BF60:BI60"/>
    <mergeCell ref="BJ60:BK60"/>
    <mergeCell ref="BQ60:BT60"/>
    <mergeCell ref="BU60:BX60"/>
    <mergeCell ref="BY60:CA60"/>
    <mergeCell ref="B59:C59"/>
    <mergeCell ref="E59:F59"/>
    <mergeCell ref="H59:I59"/>
    <mergeCell ref="K59:L59"/>
    <mergeCell ref="N59:O59"/>
    <mergeCell ref="P59:S59"/>
    <mergeCell ref="T59:W59"/>
    <mergeCell ref="X59:AA59"/>
    <mergeCell ref="AB59:AE59"/>
    <mergeCell ref="AF59:AI59"/>
    <mergeCell ref="AJ59:AM59"/>
    <mergeCell ref="AN59:AP59"/>
    <mergeCell ref="AQ59:AT59"/>
    <mergeCell ref="AU59:AW59"/>
    <mergeCell ref="AX59:BA59"/>
    <mergeCell ref="BB59:BE59"/>
    <mergeCell ref="BF59:BI59"/>
    <mergeCell ref="BJ57:BK57"/>
    <mergeCell ref="BQ57:BT57"/>
    <mergeCell ref="BU57:BX57"/>
    <mergeCell ref="BY57:CA57"/>
    <mergeCell ref="B58:C58"/>
    <mergeCell ref="E58:F58"/>
    <mergeCell ref="H58:I58"/>
    <mergeCell ref="K58:L58"/>
    <mergeCell ref="N58:O58"/>
    <mergeCell ref="P58:S58"/>
    <mergeCell ref="T58:W58"/>
    <mergeCell ref="X58:AA58"/>
    <mergeCell ref="AB58:AE58"/>
    <mergeCell ref="AF58:AI58"/>
    <mergeCell ref="AJ58:AM58"/>
    <mergeCell ref="AN58:AP58"/>
    <mergeCell ref="AQ58:AT58"/>
    <mergeCell ref="AU58:AW58"/>
    <mergeCell ref="AX58:BA58"/>
    <mergeCell ref="BB58:BE58"/>
    <mergeCell ref="BF58:BI58"/>
    <mergeCell ref="BJ58:BK58"/>
    <mergeCell ref="BQ58:BT58"/>
    <mergeCell ref="BU58:BX58"/>
    <mergeCell ref="BY58:CA58"/>
    <mergeCell ref="B57:C57"/>
    <mergeCell ref="E57:F57"/>
    <mergeCell ref="H57:I57"/>
    <mergeCell ref="K57:L57"/>
    <mergeCell ref="N57:O57"/>
    <mergeCell ref="P57:S57"/>
    <mergeCell ref="T57:W57"/>
    <mergeCell ref="X57:AA57"/>
    <mergeCell ref="AB57:AE57"/>
    <mergeCell ref="AF57:AI57"/>
    <mergeCell ref="AJ57:AM57"/>
    <mergeCell ref="AN57:AP57"/>
    <mergeCell ref="AQ57:AT57"/>
    <mergeCell ref="AU57:AW57"/>
    <mergeCell ref="AX57:BA57"/>
    <mergeCell ref="BB57:BE57"/>
    <mergeCell ref="BF57:BI57"/>
    <mergeCell ref="BJ55:BK55"/>
    <mergeCell ref="BQ55:BT55"/>
    <mergeCell ref="BU55:BX55"/>
    <mergeCell ref="BY55:CA55"/>
    <mergeCell ref="B56:C56"/>
    <mergeCell ref="E56:F56"/>
    <mergeCell ref="H56:I56"/>
    <mergeCell ref="K56:L56"/>
    <mergeCell ref="N56:O56"/>
    <mergeCell ref="P56:S56"/>
    <mergeCell ref="T56:W56"/>
    <mergeCell ref="X56:AA56"/>
    <mergeCell ref="AB56:AE56"/>
    <mergeCell ref="AF56:AI56"/>
    <mergeCell ref="AJ56:AM56"/>
    <mergeCell ref="AN56:AP56"/>
    <mergeCell ref="AQ56:AT56"/>
    <mergeCell ref="AU56:AW56"/>
    <mergeCell ref="AX56:BA56"/>
    <mergeCell ref="BB56:BE56"/>
    <mergeCell ref="BF56:BI56"/>
    <mergeCell ref="BJ56:BK56"/>
    <mergeCell ref="BQ56:BT56"/>
    <mergeCell ref="BU56:BX56"/>
    <mergeCell ref="BY56:CA56"/>
    <mergeCell ref="B55:C55"/>
    <mergeCell ref="E55:F55"/>
    <mergeCell ref="H55:I55"/>
    <mergeCell ref="K55:L55"/>
    <mergeCell ref="N55:O55"/>
    <mergeCell ref="P55:S55"/>
    <mergeCell ref="T55:W55"/>
    <mergeCell ref="X55:AA55"/>
    <mergeCell ref="AB55:AE55"/>
    <mergeCell ref="AF55:AI55"/>
    <mergeCell ref="AJ55:AM55"/>
    <mergeCell ref="AN55:AP55"/>
    <mergeCell ref="AQ55:AT55"/>
    <mergeCell ref="AU55:AW55"/>
    <mergeCell ref="AX55:BA55"/>
    <mergeCell ref="BB55:BE55"/>
    <mergeCell ref="BF55:BI55"/>
    <mergeCell ref="BJ53:BK53"/>
    <mergeCell ref="BQ53:BT53"/>
    <mergeCell ref="BU53:BX53"/>
    <mergeCell ref="BY53:CA53"/>
    <mergeCell ref="B54:C54"/>
    <mergeCell ref="E54:F54"/>
    <mergeCell ref="H54:I54"/>
    <mergeCell ref="K54:L54"/>
    <mergeCell ref="N54:O54"/>
    <mergeCell ref="P54:S54"/>
    <mergeCell ref="T54:W54"/>
    <mergeCell ref="X54:AA54"/>
    <mergeCell ref="AB54:AE54"/>
    <mergeCell ref="AF54:AI54"/>
    <mergeCell ref="AJ54:AM54"/>
    <mergeCell ref="AN54:AP54"/>
    <mergeCell ref="AQ54:AT54"/>
    <mergeCell ref="AU54:AW54"/>
    <mergeCell ref="AX54:BA54"/>
    <mergeCell ref="BB54:BE54"/>
    <mergeCell ref="BF54:BI54"/>
    <mergeCell ref="BJ54:BK54"/>
    <mergeCell ref="BJ52:BK52"/>
    <mergeCell ref="BQ52:BT52"/>
    <mergeCell ref="BU52:BX52"/>
    <mergeCell ref="BY52:CA52"/>
    <mergeCell ref="B51:C51"/>
    <mergeCell ref="E51:F51"/>
    <mergeCell ref="H51:I51"/>
    <mergeCell ref="K51:L51"/>
    <mergeCell ref="N51:O51"/>
    <mergeCell ref="P51:S51"/>
    <mergeCell ref="T51:W51"/>
    <mergeCell ref="BQ54:BT54"/>
    <mergeCell ref="BU54:BX54"/>
    <mergeCell ref="BY54:CA54"/>
    <mergeCell ref="B53:C53"/>
    <mergeCell ref="E53:F53"/>
    <mergeCell ref="H53:I53"/>
    <mergeCell ref="K53:L53"/>
    <mergeCell ref="N53:O53"/>
    <mergeCell ref="P53:S53"/>
    <mergeCell ref="T53:W53"/>
    <mergeCell ref="X53:AA53"/>
    <mergeCell ref="AB53:AE53"/>
    <mergeCell ref="AF53:AI53"/>
    <mergeCell ref="AJ53:AM53"/>
    <mergeCell ref="AN53:AP53"/>
    <mergeCell ref="AQ53:AT53"/>
    <mergeCell ref="AU53:AW53"/>
    <mergeCell ref="AX53:BA53"/>
    <mergeCell ref="BB53:BE53"/>
    <mergeCell ref="BF53:BI53"/>
    <mergeCell ref="B52:C52"/>
    <mergeCell ref="E52:F52"/>
    <mergeCell ref="H52:I52"/>
    <mergeCell ref="K52:L52"/>
    <mergeCell ref="N52:O52"/>
    <mergeCell ref="P52:S52"/>
    <mergeCell ref="T52:W52"/>
    <mergeCell ref="X52:AA52"/>
    <mergeCell ref="AB52:AE52"/>
    <mergeCell ref="AF52:AI52"/>
    <mergeCell ref="AJ52:AM52"/>
    <mergeCell ref="AN52:AP52"/>
    <mergeCell ref="AQ52:AT52"/>
    <mergeCell ref="AU52:AW52"/>
    <mergeCell ref="AX52:BA52"/>
    <mergeCell ref="BB52:BE52"/>
    <mergeCell ref="BF52:BI52"/>
    <mergeCell ref="X51:AA51"/>
    <mergeCell ref="AB51:AE51"/>
    <mergeCell ref="AF51:AI51"/>
    <mergeCell ref="AJ51:AM51"/>
    <mergeCell ref="AN51:AP51"/>
    <mergeCell ref="AQ51:AT51"/>
    <mergeCell ref="AU51:AW51"/>
    <mergeCell ref="AX51:BA51"/>
    <mergeCell ref="BB51:BE51"/>
    <mergeCell ref="BF51:BI51"/>
    <mergeCell ref="BY47:CA49"/>
    <mergeCell ref="P48:S49"/>
    <mergeCell ref="T48:W49"/>
    <mergeCell ref="AB48:AE49"/>
    <mergeCell ref="AF48:AI49"/>
    <mergeCell ref="E49:I49"/>
    <mergeCell ref="K49:O49"/>
    <mergeCell ref="BJ50:BK50"/>
    <mergeCell ref="BQ50:BT50"/>
    <mergeCell ref="BU50:BX50"/>
    <mergeCell ref="BY50:CA50"/>
    <mergeCell ref="BJ51:BK51"/>
    <mergeCell ref="BQ51:BT51"/>
    <mergeCell ref="BU51:BX51"/>
    <mergeCell ref="BY51:CA51"/>
    <mergeCell ref="B50:C50"/>
    <mergeCell ref="E50:F50"/>
    <mergeCell ref="H50:I50"/>
    <mergeCell ref="K50:L50"/>
    <mergeCell ref="N50:O50"/>
    <mergeCell ref="P50:S50"/>
    <mergeCell ref="T50:W50"/>
    <mergeCell ref="X50:AA50"/>
    <mergeCell ref="AB50:AE50"/>
    <mergeCell ref="AF50:AI50"/>
    <mergeCell ref="AJ50:AM50"/>
    <mergeCell ref="AN50:AP50"/>
    <mergeCell ref="AQ50:AT50"/>
    <mergeCell ref="AU50:AW50"/>
    <mergeCell ref="AX50:BA50"/>
    <mergeCell ref="BB50:BE50"/>
    <mergeCell ref="BF50:BI50"/>
    <mergeCell ref="AL43:AP44"/>
    <mergeCell ref="B47:C49"/>
    <mergeCell ref="D47:D49"/>
    <mergeCell ref="E47:O47"/>
    <mergeCell ref="P47:W47"/>
    <mergeCell ref="X47:AA49"/>
    <mergeCell ref="AB47:AI47"/>
    <mergeCell ref="AJ47:AM49"/>
    <mergeCell ref="AN47:AP49"/>
    <mergeCell ref="AQ47:AT49"/>
    <mergeCell ref="AU47:AW49"/>
    <mergeCell ref="AX47:BA49"/>
    <mergeCell ref="BB47:BE49"/>
    <mergeCell ref="BF47:BI49"/>
    <mergeCell ref="BJ47:BK49"/>
    <mergeCell ref="BQ47:BT49"/>
    <mergeCell ref="BU47:BX49"/>
    <mergeCell ref="BJ38:BK38"/>
    <mergeCell ref="BQ38:BT38"/>
    <mergeCell ref="BU38:BX38"/>
    <mergeCell ref="BY38:CA38"/>
    <mergeCell ref="AH39:AI40"/>
    <mergeCell ref="AJ39:AM40"/>
    <mergeCell ref="AN39:AP40"/>
    <mergeCell ref="AQ39:AT40"/>
    <mergeCell ref="AU39:AW40"/>
    <mergeCell ref="AX39:BA40"/>
    <mergeCell ref="BB39:BE40"/>
    <mergeCell ref="BF39:BI40"/>
    <mergeCell ref="BJ39:BK40"/>
    <mergeCell ref="BQ39:BT40"/>
    <mergeCell ref="BU39:BX40"/>
    <mergeCell ref="BY39:CA40"/>
    <mergeCell ref="B42:D44"/>
    <mergeCell ref="E42:H42"/>
    <mergeCell ref="I42:M42"/>
    <mergeCell ref="O42:Q44"/>
    <mergeCell ref="R42:V42"/>
    <mergeCell ref="W42:Y42"/>
    <mergeCell ref="Z42:AC42"/>
    <mergeCell ref="AE42:AG44"/>
    <mergeCell ref="AH42:AK42"/>
    <mergeCell ref="AL42:AP42"/>
    <mergeCell ref="E43:H44"/>
    <mergeCell ref="I43:M44"/>
    <mergeCell ref="R43:V44"/>
    <mergeCell ref="W43:Y44"/>
    <mergeCell ref="Z43:AC44"/>
    <mergeCell ref="AH43:AK44"/>
    <mergeCell ref="B38:C38"/>
    <mergeCell ref="E38:F38"/>
    <mergeCell ref="H38:I38"/>
    <mergeCell ref="K38:L38"/>
    <mergeCell ref="N38:O38"/>
    <mergeCell ref="P38:S38"/>
    <mergeCell ref="T38:W38"/>
    <mergeCell ref="X38:AA38"/>
    <mergeCell ref="AB38:AE38"/>
    <mergeCell ref="AF38:AI38"/>
    <mergeCell ref="AJ38:AM38"/>
    <mergeCell ref="AN38:AP38"/>
    <mergeCell ref="AQ38:AT38"/>
    <mergeCell ref="AU38:AW38"/>
    <mergeCell ref="AX38:BA38"/>
    <mergeCell ref="BB38:BE38"/>
    <mergeCell ref="BF38:BI38"/>
    <mergeCell ref="BJ36:BK36"/>
    <mergeCell ref="BQ36:BT36"/>
    <mergeCell ref="BU36:BX36"/>
    <mergeCell ref="BY36:CA36"/>
    <mergeCell ref="B37:C37"/>
    <mergeCell ref="E37:F37"/>
    <mergeCell ref="H37:I37"/>
    <mergeCell ref="K37:L37"/>
    <mergeCell ref="N37:O37"/>
    <mergeCell ref="P37:S37"/>
    <mergeCell ref="T37:W37"/>
    <mergeCell ref="X37:AA37"/>
    <mergeCell ref="AB37:AE37"/>
    <mergeCell ref="AF37:AI37"/>
    <mergeCell ref="AJ37:AM37"/>
    <mergeCell ref="AN37:AP37"/>
    <mergeCell ref="AQ37:AT37"/>
    <mergeCell ref="AU37:AW37"/>
    <mergeCell ref="AX37:BA37"/>
    <mergeCell ref="BB37:BE37"/>
    <mergeCell ref="BF37:BI37"/>
    <mergeCell ref="BJ37:BK37"/>
    <mergeCell ref="BQ37:BT37"/>
    <mergeCell ref="BU37:BX37"/>
    <mergeCell ref="BY37:CA37"/>
    <mergeCell ref="B36:C36"/>
    <mergeCell ref="E36:F36"/>
    <mergeCell ref="H36:I36"/>
    <mergeCell ref="K36:L36"/>
    <mergeCell ref="N36:O36"/>
    <mergeCell ref="P36:S36"/>
    <mergeCell ref="T36:W36"/>
    <mergeCell ref="X36:AA36"/>
    <mergeCell ref="AB36:AE36"/>
    <mergeCell ref="AF36:AI36"/>
    <mergeCell ref="AJ36:AM36"/>
    <mergeCell ref="AN36:AP36"/>
    <mergeCell ref="AQ36:AT36"/>
    <mergeCell ref="AU36:AW36"/>
    <mergeCell ref="AX36:BA36"/>
    <mergeCell ref="BB36:BE36"/>
    <mergeCell ref="BF36:BI36"/>
    <mergeCell ref="BJ34:BK34"/>
    <mergeCell ref="BQ34:BT34"/>
    <mergeCell ref="BU34:BX34"/>
    <mergeCell ref="BY34:CA34"/>
    <mergeCell ref="B35:C35"/>
    <mergeCell ref="E35:F35"/>
    <mergeCell ref="H35:I35"/>
    <mergeCell ref="K35:L35"/>
    <mergeCell ref="N35:O35"/>
    <mergeCell ref="P35:S35"/>
    <mergeCell ref="T35:W35"/>
    <mergeCell ref="X35:AA35"/>
    <mergeCell ref="AB35:AE35"/>
    <mergeCell ref="AF35:AI35"/>
    <mergeCell ref="AJ35:AM35"/>
    <mergeCell ref="AN35:AP35"/>
    <mergeCell ref="AQ35:AT35"/>
    <mergeCell ref="AU35:AW35"/>
    <mergeCell ref="AX35:BA35"/>
    <mergeCell ref="BB35:BE35"/>
    <mergeCell ref="BF35:BI35"/>
    <mergeCell ref="BJ35:BK35"/>
    <mergeCell ref="BQ35:BT35"/>
    <mergeCell ref="BU35:BX35"/>
    <mergeCell ref="BY35:CA35"/>
    <mergeCell ref="B34:C34"/>
    <mergeCell ref="E34:F34"/>
    <mergeCell ref="H34:I34"/>
    <mergeCell ref="K34:L34"/>
    <mergeCell ref="N34:O34"/>
    <mergeCell ref="P34:S34"/>
    <mergeCell ref="T34:W34"/>
    <mergeCell ref="X34:AA34"/>
    <mergeCell ref="AB34:AE34"/>
    <mergeCell ref="AF34:AI34"/>
    <mergeCell ref="AJ34:AM34"/>
    <mergeCell ref="AN34:AP34"/>
    <mergeCell ref="AQ34:AT34"/>
    <mergeCell ref="AU34:AW34"/>
    <mergeCell ref="AX34:BA34"/>
    <mergeCell ref="BB34:BE34"/>
    <mergeCell ref="BF34:BI34"/>
    <mergeCell ref="BJ32:BK32"/>
    <mergeCell ref="BQ32:BT32"/>
    <mergeCell ref="BU32:BX32"/>
    <mergeCell ref="BY32:CA32"/>
    <mergeCell ref="B33:C33"/>
    <mergeCell ref="E33:F33"/>
    <mergeCell ref="H33:I33"/>
    <mergeCell ref="K33:L33"/>
    <mergeCell ref="N33:O33"/>
    <mergeCell ref="P33:S33"/>
    <mergeCell ref="T33:W33"/>
    <mergeCell ref="X33:AA33"/>
    <mergeCell ref="AB33:AE33"/>
    <mergeCell ref="AF33:AI33"/>
    <mergeCell ref="AJ33:AM33"/>
    <mergeCell ref="AN33:AP33"/>
    <mergeCell ref="AQ33:AT33"/>
    <mergeCell ref="AU33:AW33"/>
    <mergeCell ref="AX33:BA33"/>
    <mergeCell ref="BB33:BE33"/>
    <mergeCell ref="BF33:BI33"/>
    <mergeCell ref="BJ33:BK33"/>
    <mergeCell ref="BQ33:BT33"/>
    <mergeCell ref="BU33:BX33"/>
    <mergeCell ref="BY33:CA33"/>
    <mergeCell ref="B32:C32"/>
    <mergeCell ref="E32:F32"/>
    <mergeCell ref="H32:I32"/>
    <mergeCell ref="K32:L32"/>
    <mergeCell ref="N32:O32"/>
    <mergeCell ref="P32:S32"/>
    <mergeCell ref="T32:W32"/>
    <mergeCell ref="X32:AA32"/>
    <mergeCell ref="AB32:AE32"/>
    <mergeCell ref="AF32:AI32"/>
    <mergeCell ref="AJ32:AM32"/>
    <mergeCell ref="AN32:AP32"/>
    <mergeCell ref="AQ32:AT32"/>
    <mergeCell ref="AU32:AW32"/>
    <mergeCell ref="AX32:BA32"/>
    <mergeCell ref="BB32:BE32"/>
    <mergeCell ref="BF32:BI32"/>
    <mergeCell ref="BJ30:BK30"/>
    <mergeCell ref="BQ30:BT30"/>
    <mergeCell ref="BU30:BX30"/>
    <mergeCell ref="BY30:CA30"/>
    <mergeCell ref="B31:C31"/>
    <mergeCell ref="E31:F31"/>
    <mergeCell ref="H31:I31"/>
    <mergeCell ref="K31:L31"/>
    <mergeCell ref="N31:O31"/>
    <mergeCell ref="P31:S31"/>
    <mergeCell ref="T31:W31"/>
    <mergeCell ref="X31:AA31"/>
    <mergeCell ref="AB31:AE31"/>
    <mergeCell ref="AF31:AI31"/>
    <mergeCell ref="AJ31:AM31"/>
    <mergeCell ref="AN31:AP31"/>
    <mergeCell ref="AQ31:AT31"/>
    <mergeCell ref="AU31:AW31"/>
    <mergeCell ref="AX31:BA31"/>
    <mergeCell ref="BB31:BE31"/>
    <mergeCell ref="BF31:BI31"/>
    <mergeCell ref="BJ31:BK31"/>
    <mergeCell ref="BQ31:BT31"/>
    <mergeCell ref="BU31:BX31"/>
    <mergeCell ref="BY31:CA31"/>
    <mergeCell ref="B30:C30"/>
    <mergeCell ref="E30:F30"/>
    <mergeCell ref="H30:I30"/>
    <mergeCell ref="K30:L30"/>
    <mergeCell ref="N30:O30"/>
    <mergeCell ref="P30:S30"/>
    <mergeCell ref="T30:W30"/>
    <mergeCell ref="X30:AA30"/>
    <mergeCell ref="AB30:AE30"/>
    <mergeCell ref="AF30:AI30"/>
    <mergeCell ref="AJ30:AM30"/>
    <mergeCell ref="AN30:AP30"/>
    <mergeCell ref="AQ30:AT30"/>
    <mergeCell ref="AU30:AW30"/>
    <mergeCell ref="AX30:BA30"/>
    <mergeCell ref="BB30:BE30"/>
    <mergeCell ref="BF30:BI30"/>
    <mergeCell ref="BJ28:BK28"/>
    <mergeCell ref="BQ28:BT28"/>
    <mergeCell ref="BU28:BX28"/>
    <mergeCell ref="BY28:CA28"/>
    <mergeCell ref="B29:C29"/>
    <mergeCell ref="E29:F29"/>
    <mergeCell ref="H29:I29"/>
    <mergeCell ref="K29:L29"/>
    <mergeCell ref="N29:O29"/>
    <mergeCell ref="P29:S29"/>
    <mergeCell ref="T29:W29"/>
    <mergeCell ref="X29:AA29"/>
    <mergeCell ref="AB29:AE29"/>
    <mergeCell ref="AF29:AI29"/>
    <mergeCell ref="AJ29:AM29"/>
    <mergeCell ref="AN29:AP29"/>
    <mergeCell ref="AQ29:AT29"/>
    <mergeCell ref="AU29:AW29"/>
    <mergeCell ref="AX29:BA29"/>
    <mergeCell ref="BB29:BE29"/>
    <mergeCell ref="BF29:BI29"/>
    <mergeCell ref="BJ29:BK29"/>
    <mergeCell ref="BQ29:BT29"/>
    <mergeCell ref="BU29:BX29"/>
    <mergeCell ref="BY29:CA29"/>
    <mergeCell ref="B28:C28"/>
    <mergeCell ref="E28:F28"/>
    <mergeCell ref="H28:I28"/>
    <mergeCell ref="K28:L28"/>
    <mergeCell ref="N28:O28"/>
    <mergeCell ref="P28:S28"/>
    <mergeCell ref="T28:W28"/>
    <mergeCell ref="X28:AA28"/>
    <mergeCell ref="AB28:AE28"/>
    <mergeCell ref="AF28:AI28"/>
    <mergeCell ref="AJ28:AM28"/>
    <mergeCell ref="AN28:AP28"/>
    <mergeCell ref="AQ28:AT28"/>
    <mergeCell ref="AU28:AW28"/>
    <mergeCell ref="AX28:BA28"/>
    <mergeCell ref="BB28:BE28"/>
    <mergeCell ref="BF28:BI28"/>
    <mergeCell ref="BJ26:BK26"/>
    <mergeCell ref="BQ26:BT26"/>
    <mergeCell ref="BU26:BX26"/>
    <mergeCell ref="BY26:CA26"/>
    <mergeCell ref="B27:C27"/>
    <mergeCell ref="E27:F27"/>
    <mergeCell ref="H27:I27"/>
    <mergeCell ref="K27:L27"/>
    <mergeCell ref="N27:O27"/>
    <mergeCell ref="P27:S27"/>
    <mergeCell ref="T27:W27"/>
    <mergeCell ref="X27:AA27"/>
    <mergeCell ref="AB27:AE27"/>
    <mergeCell ref="AF27:AI27"/>
    <mergeCell ref="AJ27:AM27"/>
    <mergeCell ref="AN27:AP27"/>
    <mergeCell ref="AQ27:AT27"/>
    <mergeCell ref="AU27:AW27"/>
    <mergeCell ref="AX27:BA27"/>
    <mergeCell ref="BB27:BE27"/>
    <mergeCell ref="BF27:BI27"/>
    <mergeCell ref="BJ27:BK27"/>
    <mergeCell ref="BQ27:BT27"/>
    <mergeCell ref="BU27:BX27"/>
    <mergeCell ref="BY27:CA27"/>
    <mergeCell ref="B26:C26"/>
    <mergeCell ref="E26:F26"/>
    <mergeCell ref="H26:I26"/>
    <mergeCell ref="K26:L26"/>
    <mergeCell ref="N26:O26"/>
    <mergeCell ref="P26:S26"/>
    <mergeCell ref="T26:W26"/>
    <mergeCell ref="X26:AA26"/>
    <mergeCell ref="AB26:AE26"/>
    <mergeCell ref="AF26:AI26"/>
    <mergeCell ref="AJ26:AM26"/>
    <mergeCell ref="AN26:AP26"/>
    <mergeCell ref="AQ26:AT26"/>
    <mergeCell ref="AU26:AW26"/>
    <mergeCell ref="AX26:BA26"/>
    <mergeCell ref="BB26:BE26"/>
    <mergeCell ref="BF26:BI26"/>
    <mergeCell ref="BJ24:BK24"/>
    <mergeCell ref="BQ24:BT24"/>
    <mergeCell ref="BU24:BX24"/>
    <mergeCell ref="BY24:CA24"/>
    <mergeCell ref="B25:C25"/>
    <mergeCell ref="E25:F25"/>
    <mergeCell ref="H25:I25"/>
    <mergeCell ref="K25:L25"/>
    <mergeCell ref="N25:O25"/>
    <mergeCell ref="P25:S25"/>
    <mergeCell ref="T25:W25"/>
    <mergeCell ref="X25:AA25"/>
    <mergeCell ref="AB25:AE25"/>
    <mergeCell ref="AF25:AI25"/>
    <mergeCell ref="AJ25:AM25"/>
    <mergeCell ref="AN25:AP25"/>
    <mergeCell ref="AQ25:AT25"/>
    <mergeCell ref="AU25:AW25"/>
    <mergeCell ref="AX25:BA25"/>
    <mergeCell ref="BB25:BE25"/>
    <mergeCell ref="BF25:BI25"/>
    <mergeCell ref="BJ25:BK25"/>
    <mergeCell ref="BQ25:BT25"/>
    <mergeCell ref="BU25:BX25"/>
    <mergeCell ref="BY25:CA25"/>
    <mergeCell ref="B24:C24"/>
    <mergeCell ref="E24:F24"/>
    <mergeCell ref="H24:I24"/>
    <mergeCell ref="K24:L24"/>
    <mergeCell ref="N24:O24"/>
    <mergeCell ref="P24:S24"/>
    <mergeCell ref="T24:W24"/>
    <mergeCell ref="X24:AA24"/>
    <mergeCell ref="AB24:AE24"/>
    <mergeCell ref="AF24:AI24"/>
    <mergeCell ref="AJ24:AM24"/>
    <mergeCell ref="AN24:AP24"/>
    <mergeCell ref="AQ24:AT24"/>
    <mergeCell ref="AU24:AW24"/>
    <mergeCell ref="AX24:BA24"/>
    <mergeCell ref="BB24:BE24"/>
    <mergeCell ref="BF24:BI24"/>
    <mergeCell ref="BJ22:BK22"/>
    <mergeCell ref="BQ22:BT22"/>
    <mergeCell ref="BU22:BX22"/>
    <mergeCell ref="BY22:CA22"/>
    <mergeCell ref="B23:C23"/>
    <mergeCell ref="E23:F23"/>
    <mergeCell ref="H23:I23"/>
    <mergeCell ref="K23:L23"/>
    <mergeCell ref="N23:O23"/>
    <mergeCell ref="P23:S23"/>
    <mergeCell ref="T23:W23"/>
    <mergeCell ref="X23:AA23"/>
    <mergeCell ref="AB23:AE23"/>
    <mergeCell ref="AF23:AI23"/>
    <mergeCell ref="AJ23:AM23"/>
    <mergeCell ref="AN23:AP23"/>
    <mergeCell ref="AQ23:AT23"/>
    <mergeCell ref="AU23:AW23"/>
    <mergeCell ref="AX23:BA23"/>
    <mergeCell ref="BB23:BE23"/>
    <mergeCell ref="BF23:BI23"/>
    <mergeCell ref="BJ23:BK23"/>
    <mergeCell ref="BQ23:BT23"/>
    <mergeCell ref="BU23:BX23"/>
    <mergeCell ref="BY23:CA23"/>
    <mergeCell ref="B22:C22"/>
    <mergeCell ref="E22:F22"/>
    <mergeCell ref="H22:I22"/>
    <mergeCell ref="K22:L22"/>
    <mergeCell ref="N22:O22"/>
    <mergeCell ref="P22:S22"/>
    <mergeCell ref="T22:W22"/>
    <mergeCell ref="X22:AA22"/>
    <mergeCell ref="AB22:AE22"/>
    <mergeCell ref="AF22:AI22"/>
    <mergeCell ref="AJ22:AM22"/>
    <mergeCell ref="AN22:AP22"/>
    <mergeCell ref="AQ22:AT22"/>
    <mergeCell ref="AU22:AW22"/>
    <mergeCell ref="AX22:BA22"/>
    <mergeCell ref="BB22:BE22"/>
    <mergeCell ref="BF22:BI22"/>
    <mergeCell ref="BJ20:BK20"/>
    <mergeCell ref="BQ20:BT20"/>
    <mergeCell ref="BU20:BX20"/>
    <mergeCell ref="BY20:CA20"/>
    <mergeCell ref="B21:C21"/>
    <mergeCell ref="E21:F21"/>
    <mergeCell ref="H21:I21"/>
    <mergeCell ref="K21:L21"/>
    <mergeCell ref="N21:O21"/>
    <mergeCell ref="P21:S21"/>
    <mergeCell ref="T21:W21"/>
    <mergeCell ref="X21:AA21"/>
    <mergeCell ref="AB21:AE21"/>
    <mergeCell ref="AF21:AI21"/>
    <mergeCell ref="AJ21:AM21"/>
    <mergeCell ref="AN21:AP21"/>
    <mergeCell ref="AQ21:AT21"/>
    <mergeCell ref="AU21:AW21"/>
    <mergeCell ref="AX21:BA21"/>
    <mergeCell ref="BB21:BE21"/>
    <mergeCell ref="BF21:BI21"/>
    <mergeCell ref="BJ21:BK21"/>
    <mergeCell ref="BQ21:BT21"/>
    <mergeCell ref="BU21:BX21"/>
    <mergeCell ref="BY21:CA21"/>
    <mergeCell ref="B20:C20"/>
    <mergeCell ref="E20:F20"/>
    <mergeCell ref="H20:I20"/>
    <mergeCell ref="K20:L20"/>
    <mergeCell ref="N20:O20"/>
    <mergeCell ref="P20:S20"/>
    <mergeCell ref="T20:W20"/>
    <mergeCell ref="X20:AA20"/>
    <mergeCell ref="AB20:AE20"/>
    <mergeCell ref="AF20:AI20"/>
    <mergeCell ref="AJ20:AM20"/>
    <mergeCell ref="AN20:AP20"/>
    <mergeCell ref="AQ20:AT20"/>
    <mergeCell ref="AU20:AW20"/>
    <mergeCell ref="AX20:BA20"/>
    <mergeCell ref="BB20:BE20"/>
    <mergeCell ref="BF20:BI20"/>
    <mergeCell ref="BJ18:BK18"/>
    <mergeCell ref="BQ18:BT18"/>
    <mergeCell ref="BU18:BX18"/>
    <mergeCell ref="BY18:CA18"/>
    <mergeCell ref="B19:C19"/>
    <mergeCell ref="E19:F19"/>
    <mergeCell ref="H19:I19"/>
    <mergeCell ref="K19:L19"/>
    <mergeCell ref="N19:O19"/>
    <mergeCell ref="P19:S19"/>
    <mergeCell ref="T19:W19"/>
    <mergeCell ref="X19:AA19"/>
    <mergeCell ref="AB19:AE19"/>
    <mergeCell ref="AF19:AI19"/>
    <mergeCell ref="AJ19:AM19"/>
    <mergeCell ref="AN19:AP19"/>
    <mergeCell ref="AQ19:AT19"/>
    <mergeCell ref="AU19:AW19"/>
    <mergeCell ref="AX19:BA19"/>
    <mergeCell ref="BB19:BE19"/>
    <mergeCell ref="BF19:BI19"/>
    <mergeCell ref="BJ19:BK19"/>
    <mergeCell ref="BQ19:BT19"/>
    <mergeCell ref="BU19:BX19"/>
    <mergeCell ref="BY19:CA19"/>
    <mergeCell ref="B18:C18"/>
    <mergeCell ref="E18:F18"/>
    <mergeCell ref="H18:I18"/>
    <mergeCell ref="K18:L18"/>
    <mergeCell ref="N18:O18"/>
    <mergeCell ref="P18:S18"/>
    <mergeCell ref="T18:W18"/>
    <mergeCell ref="X18:AA18"/>
    <mergeCell ref="AB18:AE18"/>
    <mergeCell ref="AF18:AI18"/>
    <mergeCell ref="AJ18:AM18"/>
    <mergeCell ref="AN18:AP18"/>
    <mergeCell ref="AQ18:AT18"/>
    <mergeCell ref="AU18:AW18"/>
    <mergeCell ref="AX18:BA18"/>
    <mergeCell ref="BB18:BE18"/>
    <mergeCell ref="BF18:BI18"/>
    <mergeCell ref="BJ16:BK16"/>
    <mergeCell ref="BQ16:BT16"/>
    <mergeCell ref="BU16:BX16"/>
    <mergeCell ref="BY16:CA16"/>
    <mergeCell ref="B17:C17"/>
    <mergeCell ref="E17:F17"/>
    <mergeCell ref="H17:I17"/>
    <mergeCell ref="K17:L17"/>
    <mergeCell ref="N17:O17"/>
    <mergeCell ref="P17:S17"/>
    <mergeCell ref="T17:W17"/>
    <mergeCell ref="X17:AA17"/>
    <mergeCell ref="AB17:AE17"/>
    <mergeCell ref="AF17:AI17"/>
    <mergeCell ref="AJ17:AM17"/>
    <mergeCell ref="AN17:AP17"/>
    <mergeCell ref="AQ17:AT17"/>
    <mergeCell ref="AU17:AW17"/>
    <mergeCell ref="AX17:BA17"/>
    <mergeCell ref="BB17:BE17"/>
    <mergeCell ref="BF17:BI17"/>
    <mergeCell ref="BJ17:BK17"/>
    <mergeCell ref="BQ17:BT17"/>
    <mergeCell ref="BU17:BX17"/>
    <mergeCell ref="BY17:CA17"/>
    <mergeCell ref="B16:C16"/>
    <mergeCell ref="E16:F16"/>
    <mergeCell ref="H16:I16"/>
    <mergeCell ref="K16:L16"/>
    <mergeCell ref="N16:O16"/>
    <mergeCell ref="P16:S16"/>
    <mergeCell ref="T16:W16"/>
    <mergeCell ref="X16:AA16"/>
    <mergeCell ref="AB16:AE16"/>
    <mergeCell ref="AF16:AI16"/>
    <mergeCell ref="AJ16:AM16"/>
    <mergeCell ref="AN16:AP16"/>
    <mergeCell ref="AQ16:AT16"/>
    <mergeCell ref="AU16:AW16"/>
    <mergeCell ref="AX16:BA16"/>
    <mergeCell ref="BB16:BE16"/>
    <mergeCell ref="BF16:BI16"/>
    <mergeCell ref="BJ14:BK14"/>
    <mergeCell ref="BQ14:BT14"/>
    <mergeCell ref="BU14:BX14"/>
    <mergeCell ref="BY14:CA14"/>
    <mergeCell ref="B15:C15"/>
    <mergeCell ref="E15:F15"/>
    <mergeCell ref="H15:I15"/>
    <mergeCell ref="K15:L15"/>
    <mergeCell ref="N15:O15"/>
    <mergeCell ref="P15:S15"/>
    <mergeCell ref="T15:W15"/>
    <mergeCell ref="X15:AA15"/>
    <mergeCell ref="AB15:AE15"/>
    <mergeCell ref="AF15:AI15"/>
    <mergeCell ref="AJ15:AM15"/>
    <mergeCell ref="AN15:AP15"/>
    <mergeCell ref="AQ15:AT15"/>
    <mergeCell ref="AU15:AW15"/>
    <mergeCell ref="AX15:BA15"/>
    <mergeCell ref="BB15:BE15"/>
    <mergeCell ref="BF15:BI15"/>
    <mergeCell ref="BJ15:BK15"/>
    <mergeCell ref="BQ15:BT15"/>
    <mergeCell ref="BU15:BX15"/>
    <mergeCell ref="BY15:CA15"/>
    <mergeCell ref="B14:C14"/>
    <mergeCell ref="E14:F14"/>
    <mergeCell ref="H14:I14"/>
    <mergeCell ref="K14:L14"/>
    <mergeCell ref="N14:O14"/>
    <mergeCell ref="P14:S14"/>
    <mergeCell ref="T14:W14"/>
    <mergeCell ref="X14:AA14"/>
    <mergeCell ref="AB14:AE14"/>
    <mergeCell ref="AF14:AI14"/>
    <mergeCell ref="AJ14:AM14"/>
    <mergeCell ref="AN14:AP14"/>
    <mergeCell ref="AQ14:AT14"/>
    <mergeCell ref="AU14:AW14"/>
    <mergeCell ref="AX14:BA14"/>
    <mergeCell ref="BB14:BE14"/>
    <mergeCell ref="BF14:BI14"/>
    <mergeCell ref="BJ12:BK12"/>
    <mergeCell ref="BQ12:BT12"/>
    <mergeCell ref="BU12:BX12"/>
    <mergeCell ref="BY12:CA12"/>
    <mergeCell ref="B13:C13"/>
    <mergeCell ref="E13:F13"/>
    <mergeCell ref="H13:I13"/>
    <mergeCell ref="K13:L13"/>
    <mergeCell ref="N13:O13"/>
    <mergeCell ref="P13:S13"/>
    <mergeCell ref="T13:W13"/>
    <mergeCell ref="X13:AA13"/>
    <mergeCell ref="AB13:AE13"/>
    <mergeCell ref="AF13:AI13"/>
    <mergeCell ref="AJ13:AM13"/>
    <mergeCell ref="AN13:AP13"/>
    <mergeCell ref="AQ13:AT13"/>
    <mergeCell ref="AU13:AW13"/>
    <mergeCell ref="AX13:BA13"/>
    <mergeCell ref="BB13:BE13"/>
    <mergeCell ref="BF13:BI13"/>
    <mergeCell ref="BJ13:BK13"/>
    <mergeCell ref="BQ13:BT13"/>
    <mergeCell ref="BU13:BX13"/>
    <mergeCell ref="BY13:CA13"/>
    <mergeCell ref="B12:C12"/>
    <mergeCell ref="E12:F12"/>
    <mergeCell ref="H12:I12"/>
    <mergeCell ref="K12:L12"/>
    <mergeCell ref="N12:O12"/>
    <mergeCell ref="P12:S12"/>
    <mergeCell ref="T12:W12"/>
    <mergeCell ref="X12:AA12"/>
    <mergeCell ref="AB12:AE12"/>
    <mergeCell ref="AF12:AI12"/>
    <mergeCell ref="AJ12:AM12"/>
    <mergeCell ref="AN12:AP12"/>
    <mergeCell ref="AQ12:AT12"/>
    <mergeCell ref="AU12:AW12"/>
    <mergeCell ref="AX12:BA12"/>
    <mergeCell ref="BB12:BE12"/>
    <mergeCell ref="BF12:BI12"/>
    <mergeCell ref="BJ10:BK10"/>
    <mergeCell ref="BQ10:BT10"/>
    <mergeCell ref="BU10:BX10"/>
    <mergeCell ref="BY10:CA10"/>
    <mergeCell ref="B11:C11"/>
    <mergeCell ref="E11:F11"/>
    <mergeCell ref="H11:I11"/>
    <mergeCell ref="K11:L11"/>
    <mergeCell ref="N11:O11"/>
    <mergeCell ref="P11:S11"/>
    <mergeCell ref="T11:W11"/>
    <mergeCell ref="X11:AA11"/>
    <mergeCell ref="AB11:AE11"/>
    <mergeCell ref="AF11:AI11"/>
    <mergeCell ref="AJ11:AM11"/>
    <mergeCell ref="AN11:AP11"/>
    <mergeCell ref="AQ11:AT11"/>
    <mergeCell ref="AU11:AW11"/>
    <mergeCell ref="AX11:BA11"/>
    <mergeCell ref="BB11:BE11"/>
    <mergeCell ref="BF11:BI11"/>
    <mergeCell ref="BJ11:BK11"/>
    <mergeCell ref="BQ11:BT11"/>
    <mergeCell ref="BU11:BX11"/>
    <mergeCell ref="BY11:CA11"/>
    <mergeCell ref="B10:C10"/>
    <mergeCell ref="E10:F10"/>
    <mergeCell ref="H10:I10"/>
    <mergeCell ref="K10:L10"/>
    <mergeCell ref="N10:O10"/>
    <mergeCell ref="P10:S10"/>
    <mergeCell ref="T10:W10"/>
    <mergeCell ref="X10:AA10"/>
    <mergeCell ref="AB10:AE10"/>
    <mergeCell ref="AF10:AI10"/>
    <mergeCell ref="AJ10:AM10"/>
    <mergeCell ref="AN10:AP10"/>
    <mergeCell ref="AQ10:AT10"/>
    <mergeCell ref="AU10:AW10"/>
    <mergeCell ref="AX10:BA10"/>
    <mergeCell ref="BB10:BE10"/>
    <mergeCell ref="BF10:BI10"/>
    <mergeCell ref="BU6:BX8"/>
    <mergeCell ref="BY6:CA8"/>
    <mergeCell ref="P7:S8"/>
    <mergeCell ref="T7:W8"/>
    <mergeCell ref="AB7:AE8"/>
    <mergeCell ref="AF7:AI8"/>
    <mergeCell ref="E8:I8"/>
    <mergeCell ref="K8:O8"/>
    <mergeCell ref="B9:C9"/>
    <mergeCell ref="E9:F9"/>
    <mergeCell ref="H9:I9"/>
    <mergeCell ref="K9:L9"/>
    <mergeCell ref="N9:O9"/>
    <mergeCell ref="P9:S9"/>
    <mergeCell ref="T9:W9"/>
    <mergeCell ref="X9:AA9"/>
    <mergeCell ref="AB9:AE9"/>
    <mergeCell ref="AF9:AI9"/>
    <mergeCell ref="AJ9:AM9"/>
    <mergeCell ref="AN9:AP9"/>
    <mergeCell ref="AQ9:AT9"/>
    <mergeCell ref="AU9:AW9"/>
    <mergeCell ref="AX9:BA9"/>
    <mergeCell ref="BB9:BE9"/>
    <mergeCell ref="BF9:BI9"/>
    <mergeCell ref="BJ9:BK9"/>
    <mergeCell ref="BQ9:BT9"/>
    <mergeCell ref="BU9:BX9"/>
    <mergeCell ref="BY9:CA9"/>
    <mergeCell ref="BF3:BH4"/>
    <mergeCell ref="AL4:AS4"/>
    <mergeCell ref="B6:C8"/>
    <mergeCell ref="D6:D8"/>
    <mergeCell ref="E6:O6"/>
    <mergeCell ref="P6:W6"/>
    <mergeCell ref="X6:AA8"/>
    <mergeCell ref="AB6:AI6"/>
    <mergeCell ref="AJ6:AM8"/>
    <mergeCell ref="AN6:AP8"/>
    <mergeCell ref="AQ6:AT8"/>
    <mergeCell ref="AU6:AW8"/>
    <mergeCell ref="AX6:BA8"/>
    <mergeCell ref="BB6:BE8"/>
    <mergeCell ref="BF6:BI8"/>
    <mergeCell ref="BJ6:BK8"/>
    <mergeCell ref="BQ6:BT8"/>
  </mergeCells>
  <phoneticPr fontId="56"/>
  <pageMargins left="0.25" right="0.25" top="0.30972222222222201" bottom="0.3" header="0.51180555555555496" footer="0.51180555555555496"/>
  <pageSetup paperSize="9" scale="64" firstPageNumber="0"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156082"/>
    <pageSetUpPr fitToPage="1"/>
  </sheetPr>
  <dimension ref="A2:AMK75"/>
  <sheetViews>
    <sheetView view="pageBreakPreview" zoomScaleNormal="85" workbookViewId="0">
      <selection activeCell="R43" sqref="R43"/>
    </sheetView>
  </sheetViews>
  <sheetFormatPr defaultRowHeight="18" x14ac:dyDescent="0.45"/>
  <cols>
    <col min="1" max="18" width="3.09765625" style="37" customWidth="1"/>
    <col min="19" max="19" width="3.59765625" style="37" customWidth="1"/>
    <col min="20" max="61" width="3.09765625" style="37" customWidth="1"/>
    <col min="62" max="79" width="3.09765625" style="38" customWidth="1"/>
    <col min="80" max="1025" width="3.09765625" style="37" customWidth="1"/>
  </cols>
  <sheetData>
    <row r="2" spans="2:79" ht="18.75" customHeight="1" x14ac:dyDescent="0.45">
      <c r="BF2" s="39"/>
      <c r="BG2" s="40"/>
      <c r="BH2" s="40"/>
      <c r="BI2" s="41"/>
    </row>
    <row r="3" spans="2:79" ht="18.75" customHeight="1" x14ac:dyDescent="0.45">
      <c r="T3" s="42"/>
      <c r="U3" s="43"/>
      <c r="V3" s="43"/>
      <c r="W3" s="43"/>
      <c r="X3" s="43"/>
      <c r="Y3" s="43"/>
      <c r="Z3" s="43"/>
      <c r="AA3" s="43"/>
      <c r="AB3" s="43"/>
      <c r="AC3" s="43"/>
      <c r="AD3" s="43"/>
      <c r="AE3" s="43"/>
      <c r="AF3" s="44"/>
      <c r="AH3" s="42"/>
      <c r="AI3" s="43"/>
      <c r="AJ3" s="43"/>
      <c r="AK3" s="43"/>
      <c r="AL3" s="43"/>
      <c r="AM3" s="43"/>
      <c r="AN3" s="43"/>
      <c r="AO3" s="43"/>
      <c r="AP3" s="43"/>
      <c r="AQ3" s="43"/>
      <c r="AR3" s="43"/>
      <c r="AS3" s="44"/>
      <c r="BF3" s="157"/>
      <c r="BG3" s="157"/>
      <c r="BH3" s="157"/>
      <c r="BI3" s="45"/>
      <c r="BU3" s="46"/>
    </row>
    <row r="4" spans="2:79" ht="18.75" customHeight="1" x14ac:dyDescent="0.45">
      <c r="T4" s="47"/>
      <c r="U4" s="48" t="s">
        <v>2</v>
      </c>
      <c r="V4" s="48"/>
      <c r="W4" s="48"/>
      <c r="X4" s="48" t="s">
        <v>36</v>
      </c>
      <c r="Y4" s="48"/>
      <c r="Z4" s="49"/>
      <c r="AA4" s="48" t="s">
        <v>3</v>
      </c>
      <c r="AB4" s="49"/>
      <c r="AC4" s="48" t="s">
        <v>37</v>
      </c>
      <c r="AD4" s="48"/>
      <c r="AE4" s="48"/>
      <c r="AF4" s="50"/>
      <c r="AH4" s="47"/>
      <c r="AI4" s="48" t="s">
        <v>5</v>
      </c>
      <c r="AJ4" s="48"/>
      <c r="AK4" s="48"/>
      <c r="AL4" s="158"/>
      <c r="AM4" s="158"/>
      <c r="AN4" s="158"/>
      <c r="AO4" s="158"/>
      <c r="AP4" s="158"/>
      <c r="AQ4" s="158"/>
      <c r="AR4" s="158"/>
      <c r="AS4" s="158"/>
      <c r="AU4" s="51"/>
      <c r="BF4" s="157"/>
      <c r="BG4" s="157"/>
      <c r="BH4" s="157"/>
      <c r="BI4" s="52"/>
    </row>
    <row r="5" spans="2:79" ht="18.75" customHeight="1" x14ac:dyDescent="0.45">
      <c r="W5" s="53"/>
      <c r="AB5" s="53"/>
      <c r="AS5" s="51"/>
    </row>
    <row r="6" spans="2:79" ht="18.75" customHeight="1" x14ac:dyDescent="0.45">
      <c r="B6" s="159" t="s">
        <v>7</v>
      </c>
      <c r="C6" s="159"/>
      <c r="D6" s="160" t="s">
        <v>8</v>
      </c>
      <c r="E6" s="161" t="s">
        <v>9</v>
      </c>
      <c r="F6" s="161"/>
      <c r="G6" s="161"/>
      <c r="H6" s="161"/>
      <c r="I6" s="161"/>
      <c r="J6" s="161"/>
      <c r="K6" s="161"/>
      <c r="L6" s="161"/>
      <c r="M6" s="161"/>
      <c r="N6" s="161"/>
      <c r="O6" s="161"/>
      <c r="P6" s="162" t="s">
        <v>38</v>
      </c>
      <c r="Q6" s="162"/>
      <c r="R6" s="162"/>
      <c r="S6" s="162"/>
      <c r="T6" s="162"/>
      <c r="U6" s="162"/>
      <c r="V6" s="162"/>
      <c r="W6" s="162"/>
      <c r="X6" s="163" t="s">
        <v>12</v>
      </c>
      <c r="Y6" s="163"/>
      <c r="Z6" s="163"/>
      <c r="AA6" s="163"/>
      <c r="AB6" s="163" t="s">
        <v>39</v>
      </c>
      <c r="AC6" s="163"/>
      <c r="AD6" s="163"/>
      <c r="AE6" s="163"/>
      <c r="AF6" s="163"/>
      <c r="AG6" s="163"/>
      <c r="AH6" s="163"/>
      <c r="AI6" s="163"/>
      <c r="AJ6" s="164" t="s">
        <v>40</v>
      </c>
      <c r="AK6" s="164"/>
      <c r="AL6" s="164"/>
      <c r="AM6" s="164"/>
      <c r="AN6" s="165" t="s">
        <v>41</v>
      </c>
      <c r="AO6" s="165"/>
      <c r="AP6" s="165"/>
      <c r="AQ6" s="166" t="s">
        <v>42</v>
      </c>
      <c r="AR6" s="166"/>
      <c r="AS6" s="166"/>
      <c r="AT6" s="166"/>
      <c r="AU6" s="295" t="s">
        <v>43</v>
      </c>
      <c r="AV6" s="295"/>
      <c r="AW6" s="295"/>
      <c r="AX6" s="168" t="s">
        <v>63</v>
      </c>
      <c r="AY6" s="168"/>
      <c r="AZ6" s="168"/>
      <c r="BA6" s="168"/>
      <c r="BB6" s="169" t="s">
        <v>64</v>
      </c>
      <c r="BC6" s="169"/>
      <c r="BD6" s="169"/>
      <c r="BE6" s="169"/>
      <c r="BF6" s="170" t="s">
        <v>46</v>
      </c>
      <c r="BG6" s="170"/>
      <c r="BH6" s="170"/>
      <c r="BI6" s="170"/>
      <c r="BJ6" s="171" t="s">
        <v>47</v>
      </c>
      <c r="BK6" s="171"/>
      <c r="BQ6" s="155" t="s">
        <v>48</v>
      </c>
      <c r="BR6" s="155"/>
      <c r="BS6" s="155"/>
      <c r="BT6" s="155"/>
      <c r="BU6" s="172" t="s">
        <v>49</v>
      </c>
      <c r="BV6" s="172"/>
      <c r="BW6" s="172"/>
      <c r="BX6" s="172"/>
      <c r="BY6" s="173" t="s">
        <v>50</v>
      </c>
      <c r="BZ6" s="173"/>
      <c r="CA6" s="173"/>
    </row>
    <row r="7" spans="2:79" ht="18.75" customHeight="1" x14ac:dyDescent="0.45">
      <c r="B7" s="159"/>
      <c r="C7" s="159"/>
      <c r="D7" s="160"/>
      <c r="E7" s="54"/>
      <c r="F7" s="55"/>
      <c r="G7" s="55"/>
      <c r="H7" s="55"/>
      <c r="I7" s="55"/>
      <c r="J7" s="55"/>
      <c r="K7" s="55"/>
      <c r="L7" s="55"/>
      <c r="M7" s="55"/>
      <c r="N7" s="55"/>
      <c r="O7" s="56"/>
      <c r="P7" s="162" t="s">
        <v>10</v>
      </c>
      <c r="Q7" s="162"/>
      <c r="R7" s="162"/>
      <c r="S7" s="162"/>
      <c r="T7" s="163" t="s">
        <v>11</v>
      </c>
      <c r="U7" s="163"/>
      <c r="V7" s="163"/>
      <c r="W7" s="163"/>
      <c r="X7" s="163"/>
      <c r="Y7" s="163"/>
      <c r="Z7" s="163"/>
      <c r="AA7" s="163"/>
      <c r="AB7" s="163" t="s">
        <v>51</v>
      </c>
      <c r="AC7" s="163"/>
      <c r="AD7" s="163"/>
      <c r="AE7" s="163"/>
      <c r="AF7" s="163" t="s">
        <v>52</v>
      </c>
      <c r="AG7" s="163"/>
      <c r="AH7" s="163"/>
      <c r="AI7" s="163"/>
      <c r="AJ7" s="164"/>
      <c r="AK7" s="164"/>
      <c r="AL7" s="164"/>
      <c r="AM7" s="164"/>
      <c r="AN7" s="165"/>
      <c r="AO7" s="165"/>
      <c r="AP7" s="165"/>
      <c r="AQ7" s="166"/>
      <c r="AR7" s="166"/>
      <c r="AS7" s="166"/>
      <c r="AT7" s="166"/>
      <c r="AU7" s="295"/>
      <c r="AV7" s="295"/>
      <c r="AW7" s="295"/>
      <c r="AX7" s="168"/>
      <c r="AY7" s="168"/>
      <c r="AZ7" s="168"/>
      <c r="BA7" s="168"/>
      <c r="BB7" s="169"/>
      <c r="BC7" s="169"/>
      <c r="BD7" s="169"/>
      <c r="BE7" s="169"/>
      <c r="BF7" s="170"/>
      <c r="BG7" s="170"/>
      <c r="BH7" s="170"/>
      <c r="BI7" s="170"/>
      <c r="BJ7" s="171"/>
      <c r="BK7" s="171"/>
      <c r="BQ7" s="155"/>
      <c r="BR7" s="155"/>
      <c r="BS7" s="155"/>
      <c r="BT7" s="155"/>
      <c r="BU7" s="172"/>
      <c r="BV7" s="172"/>
      <c r="BW7" s="172"/>
      <c r="BX7" s="172"/>
      <c r="BY7" s="173"/>
      <c r="BZ7" s="173"/>
      <c r="CA7" s="173"/>
    </row>
    <row r="8" spans="2:79" ht="18.75" customHeight="1" x14ac:dyDescent="0.45">
      <c r="B8" s="159"/>
      <c r="C8" s="159"/>
      <c r="D8" s="160"/>
      <c r="E8" s="174" t="s">
        <v>18</v>
      </c>
      <c r="F8" s="174"/>
      <c r="G8" s="174"/>
      <c r="H8" s="174"/>
      <c r="I8" s="174"/>
      <c r="J8" s="57" t="s">
        <v>19</v>
      </c>
      <c r="K8" s="175" t="s">
        <v>20</v>
      </c>
      <c r="L8" s="175"/>
      <c r="M8" s="175"/>
      <c r="N8" s="175"/>
      <c r="O8" s="175"/>
      <c r="P8" s="162"/>
      <c r="Q8" s="162"/>
      <c r="R8" s="162"/>
      <c r="S8" s="162"/>
      <c r="T8" s="163"/>
      <c r="U8" s="163"/>
      <c r="V8" s="163"/>
      <c r="W8" s="163"/>
      <c r="X8" s="163"/>
      <c r="Y8" s="163"/>
      <c r="Z8" s="163"/>
      <c r="AA8" s="163"/>
      <c r="AB8" s="163"/>
      <c r="AC8" s="163"/>
      <c r="AD8" s="163"/>
      <c r="AE8" s="163"/>
      <c r="AF8" s="163"/>
      <c r="AG8" s="163"/>
      <c r="AH8" s="163"/>
      <c r="AI8" s="163"/>
      <c r="AJ8" s="164"/>
      <c r="AK8" s="164"/>
      <c r="AL8" s="164"/>
      <c r="AM8" s="164"/>
      <c r="AN8" s="165"/>
      <c r="AO8" s="165"/>
      <c r="AP8" s="165"/>
      <c r="AQ8" s="166"/>
      <c r="AR8" s="166"/>
      <c r="AS8" s="166"/>
      <c r="AT8" s="166"/>
      <c r="AU8" s="295"/>
      <c r="AV8" s="295"/>
      <c r="AW8" s="295"/>
      <c r="AX8" s="168"/>
      <c r="AY8" s="168"/>
      <c r="AZ8" s="168"/>
      <c r="BA8" s="168"/>
      <c r="BB8" s="169"/>
      <c r="BC8" s="169"/>
      <c r="BD8" s="169"/>
      <c r="BE8" s="169"/>
      <c r="BF8" s="170"/>
      <c r="BG8" s="170"/>
      <c r="BH8" s="170"/>
      <c r="BI8" s="170"/>
      <c r="BJ8" s="171"/>
      <c r="BK8" s="171"/>
      <c r="BQ8" s="155"/>
      <c r="BR8" s="155"/>
      <c r="BS8" s="155"/>
      <c r="BT8" s="155"/>
      <c r="BU8" s="172"/>
      <c r="BV8" s="172"/>
      <c r="BW8" s="172"/>
      <c r="BX8" s="172"/>
      <c r="BY8" s="173"/>
      <c r="BZ8" s="173"/>
      <c r="CA8" s="173"/>
    </row>
    <row r="9" spans="2:79" ht="18" customHeight="1" x14ac:dyDescent="0.45">
      <c r="B9" s="180">
        <v>0</v>
      </c>
      <c r="C9" s="180"/>
      <c r="D9" s="58"/>
      <c r="E9" s="181">
        <v>10</v>
      </c>
      <c r="F9" s="181"/>
      <c r="G9" s="59" t="s">
        <v>23</v>
      </c>
      <c r="H9" s="182">
        <v>0</v>
      </c>
      <c r="I9" s="182"/>
      <c r="J9" s="60" t="s">
        <v>19</v>
      </c>
      <c r="K9" s="181">
        <v>15</v>
      </c>
      <c r="L9" s="181"/>
      <c r="M9" s="59" t="s">
        <v>23</v>
      </c>
      <c r="N9" s="182">
        <v>0</v>
      </c>
      <c r="O9" s="182"/>
      <c r="P9" s="183">
        <v>15000</v>
      </c>
      <c r="Q9" s="183"/>
      <c r="R9" s="183"/>
      <c r="S9" s="183"/>
      <c r="T9" s="183">
        <v>2000</v>
      </c>
      <c r="U9" s="183"/>
      <c r="V9" s="183"/>
      <c r="W9" s="183"/>
      <c r="X9" s="183">
        <v>5000</v>
      </c>
      <c r="Y9" s="183"/>
      <c r="Z9" s="183"/>
      <c r="AA9" s="183"/>
      <c r="AB9" s="183">
        <v>0</v>
      </c>
      <c r="AC9" s="183"/>
      <c r="AD9" s="183"/>
      <c r="AE9" s="183"/>
      <c r="AF9" s="183">
        <v>0</v>
      </c>
      <c r="AG9" s="183"/>
      <c r="AH9" s="183"/>
      <c r="AI9" s="183"/>
      <c r="AJ9" s="184">
        <f t="shared" ref="AJ9:AJ38" si="0">P9+T9+IF((AB9-X9)&gt;0,0,(AB9-X9))</f>
        <v>12000</v>
      </c>
      <c r="AK9" s="184"/>
      <c r="AL9" s="184"/>
      <c r="AM9" s="184"/>
      <c r="AN9" s="185">
        <f t="shared" ref="AN9:AN38" si="1">(TIME(AU9,BJ9,0)/"1:0:0")</f>
        <v>5.0000000000000009</v>
      </c>
      <c r="AO9" s="185"/>
      <c r="AP9" s="185"/>
      <c r="AQ9" s="186">
        <f t="shared" ref="AQ9:AQ38" si="2">IFERROR(AJ9/AN9,0)</f>
        <v>2399.9999999999995</v>
      </c>
      <c r="AR9" s="186"/>
      <c r="AS9" s="186"/>
      <c r="AT9" s="186"/>
      <c r="AU9" s="296">
        <f t="shared" ref="AU9:AU38" si="3">IF(K9-E9&gt;=0,K9-E9,24-E9+K9)-IF(N9-H9&lt;0,1,0)</f>
        <v>5</v>
      </c>
      <c r="AV9" s="296"/>
      <c r="AW9" s="296"/>
      <c r="AX9" s="188">
        <f>AQ9*AN9</f>
        <v>12000</v>
      </c>
      <c r="AY9" s="188"/>
      <c r="AZ9" s="188"/>
      <c r="BA9" s="188"/>
      <c r="BB9" s="186">
        <f>2500*AN9</f>
        <v>12500.000000000002</v>
      </c>
      <c r="BC9" s="186"/>
      <c r="BD9" s="186"/>
      <c r="BE9" s="186"/>
      <c r="BF9" s="156">
        <f t="shared" ref="BF9:BF38" si="4">MIN(AX9,BB9)</f>
        <v>12000</v>
      </c>
      <c r="BG9" s="156"/>
      <c r="BH9" s="156"/>
      <c r="BI9" s="156"/>
      <c r="BJ9" s="176">
        <f t="shared" ref="BJ9:BJ38" si="5">IF(N9-H9&lt;0,60+(N9-H9),N9-H9)</f>
        <v>0</v>
      </c>
      <c r="BK9" s="176"/>
      <c r="BQ9" s="177">
        <f>P9+T9</f>
        <v>17000</v>
      </c>
      <c r="BR9" s="177"/>
      <c r="BS9" s="177"/>
      <c r="BT9" s="177"/>
      <c r="BU9" s="178">
        <f t="shared" ref="BU9:BU38" si="6">IF(IFERROR(BQ9/AN9,0)&gt;2500,2500,IFERROR(BQ9/AN9,0))</f>
        <v>2500</v>
      </c>
      <c r="BV9" s="178"/>
      <c r="BW9" s="178"/>
      <c r="BX9" s="178"/>
      <c r="BY9" s="179">
        <f t="shared" ref="BY9:BY38" si="7">IFERROR(ROUNDUP(BF9/BU9,0),0)</f>
        <v>5</v>
      </c>
      <c r="BZ9" s="179"/>
      <c r="CA9" s="179"/>
    </row>
    <row r="10" spans="2:79" ht="18" customHeight="1" x14ac:dyDescent="0.45">
      <c r="B10" s="180">
        <v>0</v>
      </c>
      <c r="C10" s="180"/>
      <c r="D10" s="58"/>
      <c r="E10" s="181">
        <v>10</v>
      </c>
      <c r="F10" s="181"/>
      <c r="G10" s="59" t="s">
        <v>23</v>
      </c>
      <c r="H10" s="182">
        <v>0</v>
      </c>
      <c r="I10" s="182"/>
      <c r="J10" s="60" t="s">
        <v>19</v>
      </c>
      <c r="K10" s="181">
        <v>15</v>
      </c>
      <c r="L10" s="181"/>
      <c r="M10" s="59" t="s">
        <v>23</v>
      </c>
      <c r="N10" s="182">
        <v>30</v>
      </c>
      <c r="O10" s="182"/>
      <c r="P10" s="183">
        <v>16500</v>
      </c>
      <c r="Q10" s="183"/>
      <c r="R10" s="183"/>
      <c r="S10" s="183"/>
      <c r="T10" s="183"/>
      <c r="U10" s="183"/>
      <c r="V10" s="183"/>
      <c r="W10" s="183"/>
      <c r="X10" s="183"/>
      <c r="Y10" s="183"/>
      <c r="Z10" s="183"/>
      <c r="AA10" s="183"/>
      <c r="AB10" s="183">
        <v>0</v>
      </c>
      <c r="AC10" s="183"/>
      <c r="AD10" s="183"/>
      <c r="AE10" s="183"/>
      <c r="AF10" s="183">
        <v>0</v>
      </c>
      <c r="AG10" s="183"/>
      <c r="AH10" s="183"/>
      <c r="AI10" s="183"/>
      <c r="AJ10" s="184">
        <f t="shared" si="0"/>
        <v>16500</v>
      </c>
      <c r="AK10" s="184"/>
      <c r="AL10" s="184"/>
      <c r="AM10" s="184"/>
      <c r="AN10" s="185">
        <f t="shared" si="1"/>
        <v>5.5</v>
      </c>
      <c r="AO10" s="185"/>
      <c r="AP10" s="185"/>
      <c r="AQ10" s="186">
        <f t="shared" si="2"/>
        <v>3000</v>
      </c>
      <c r="AR10" s="186"/>
      <c r="AS10" s="186"/>
      <c r="AT10" s="186"/>
      <c r="AU10" s="296">
        <f t="shared" si="3"/>
        <v>5</v>
      </c>
      <c r="AV10" s="296"/>
      <c r="AW10" s="296"/>
      <c r="AX10" s="188">
        <f>AQ10*AN10</f>
        <v>16500</v>
      </c>
      <c r="AY10" s="188"/>
      <c r="AZ10" s="188"/>
      <c r="BA10" s="188"/>
      <c r="BB10" s="186">
        <f>2500*AN10</f>
        <v>13750</v>
      </c>
      <c r="BC10" s="186"/>
      <c r="BD10" s="186"/>
      <c r="BE10" s="186"/>
      <c r="BF10" s="156">
        <f t="shared" si="4"/>
        <v>13750</v>
      </c>
      <c r="BG10" s="156"/>
      <c r="BH10" s="156"/>
      <c r="BI10" s="156"/>
      <c r="BJ10" s="176">
        <f t="shared" si="5"/>
        <v>30</v>
      </c>
      <c r="BK10" s="176"/>
      <c r="BQ10" s="177">
        <f>P10+T10</f>
        <v>16500</v>
      </c>
      <c r="BR10" s="177"/>
      <c r="BS10" s="177"/>
      <c r="BT10" s="177"/>
      <c r="BU10" s="178">
        <f t="shared" si="6"/>
        <v>2500</v>
      </c>
      <c r="BV10" s="178"/>
      <c r="BW10" s="178"/>
      <c r="BX10" s="178"/>
      <c r="BY10" s="179">
        <f t="shared" si="7"/>
        <v>6</v>
      </c>
      <c r="BZ10" s="179"/>
      <c r="CA10" s="179"/>
    </row>
    <row r="11" spans="2:79" ht="18" customHeight="1" x14ac:dyDescent="0.45">
      <c r="B11" s="180">
        <v>0</v>
      </c>
      <c r="C11" s="180"/>
      <c r="D11" s="61"/>
      <c r="E11" s="181">
        <v>10</v>
      </c>
      <c r="F11" s="181"/>
      <c r="G11" s="62" t="s">
        <v>23</v>
      </c>
      <c r="H11" s="182">
        <v>0</v>
      </c>
      <c r="I11" s="182"/>
      <c r="J11" s="63" t="s">
        <v>19</v>
      </c>
      <c r="K11" s="181">
        <v>15</v>
      </c>
      <c r="L11" s="181"/>
      <c r="M11" s="62" t="s">
        <v>23</v>
      </c>
      <c r="N11" s="189">
        <v>45</v>
      </c>
      <c r="O11" s="189"/>
      <c r="P11" s="183">
        <v>17250</v>
      </c>
      <c r="Q11" s="183"/>
      <c r="R11" s="183"/>
      <c r="S11" s="183"/>
      <c r="T11" s="190"/>
      <c r="U11" s="190"/>
      <c r="V11" s="190"/>
      <c r="W11" s="190"/>
      <c r="X11" s="190"/>
      <c r="Y11" s="190"/>
      <c r="Z11" s="190"/>
      <c r="AA11" s="190"/>
      <c r="AB11" s="190">
        <v>0</v>
      </c>
      <c r="AC11" s="190"/>
      <c r="AD11" s="190"/>
      <c r="AE11" s="190"/>
      <c r="AF11" s="190">
        <v>0</v>
      </c>
      <c r="AG11" s="190"/>
      <c r="AH11" s="190"/>
      <c r="AI11" s="190"/>
      <c r="AJ11" s="184">
        <f t="shared" si="0"/>
        <v>17250</v>
      </c>
      <c r="AK11" s="184"/>
      <c r="AL11" s="184"/>
      <c r="AM11" s="184"/>
      <c r="AN11" s="185">
        <f t="shared" si="1"/>
        <v>5.7500000000000009</v>
      </c>
      <c r="AO11" s="185"/>
      <c r="AP11" s="185"/>
      <c r="AQ11" s="186">
        <f t="shared" si="2"/>
        <v>2999.9999999999995</v>
      </c>
      <c r="AR11" s="186"/>
      <c r="AS11" s="186"/>
      <c r="AT11" s="186"/>
      <c r="AU11" s="296">
        <f t="shared" si="3"/>
        <v>5</v>
      </c>
      <c r="AV11" s="296"/>
      <c r="AW11" s="296"/>
      <c r="AX11" s="188">
        <f>AQ11*AN11</f>
        <v>17250</v>
      </c>
      <c r="AY11" s="188"/>
      <c r="AZ11" s="188"/>
      <c r="BA11" s="188"/>
      <c r="BB11" s="186">
        <f>2500*AN11</f>
        <v>14375.000000000002</v>
      </c>
      <c r="BC11" s="186"/>
      <c r="BD11" s="186"/>
      <c r="BE11" s="186"/>
      <c r="BF11" s="156">
        <f t="shared" si="4"/>
        <v>14375.000000000002</v>
      </c>
      <c r="BG11" s="156"/>
      <c r="BH11" s="156"/>
      <c r="BI11" s="156"/>
      <c r="BJ11" s="176">
        <f t="shared" si="5"/>
        <v>45</v>
      </c>
      <c r="BK11" s="176"/>
      <c r="BQ11" s="177">
        <f>'A_日ごと計算、端数切捨て'!P11+T11</f>
        <v>17250</v>
      </c>
      <c r="BR11" s="177"/>
      <c r="BS11" s="177"/>
      <c r="BT11" s="177"/>
      <c r="BU11" s="178">
        <f t="shared" si="6"/>
        <v>2500</v>
      </c>
      <c r="BV11" s="178"/>
      <c r="BW11" s="178"/>
      <c r="BX11" s="178"/>
      <c r="BY11" s="179">
        <f t="shared" si="7"/>
        <v>6</v>
      </c>
      <c r="BZ11" s="179"/>
      <c r="CA11" s="179"/>
    </row>
    <row r="12" spans="2:79" ht="18" customHeight="1" x14ac:dyDescent="0.45">
      <c r="B12" s="180">
        <v>0</v>
      </c>
      <c r="C12" s="180"/>
      <c r="D12" s="61"/>
      <c r="E12" s="181"/>
      <c r="F12" s="181"/>
      <c r="G12" s="62" t="s">
        <v>23</v>
      </c>
      <c r="H12" s="189"/>
      <c r="I12" s="189"/>
      <c r="J12" s="63" t="s">
        <v>19</v>
      </c>
      <c r="K12" s="181"/>
      <c r="L12" s="181"/>
      <c r="M12" s="62" t="s">
        <v>23</v>
      </c>
      <c r="N12" s="189"/>
      <c r="O12" s="189"/>
      <c r="P12" s="183"/>
      <c r="Q12" s="183"/>
      <c r="R12" s="183"/>
      <c r="S12" s="183"/>
      <c r="T12" s="190"/>
      <c r="U12" s="190"/>
      <c r="V12" s="190"/>
      <c r="W12" s="190"/>
      <c r="X12" s="190"/>
      <c r="Y12" s="190"/>
      <c r="Z12" s="190"/>
      <c r="AA12" s="190"/>
      <c r="AB12" s="190">
        <v>0</v>
      </c>
      <c r="AC12" s="190"/>
      <c r="AD12" s="190"/>
      <c r="AE12" s="190"/>
      <c r="AF12" s="190">
        <v>0</v>
      </c>
      <c r="AG12" s="190"/>
      <c r="AH12" s="190"/>
      <c r="AI12" s="190"/>
      <c r="AJ12" s="184">
        <f t="shared" si="0"/>
        <v>0</v>
      </c>
      <c r="AK12" s="184"/>
      <c r="AL12" s="184"/>
      <c r="AM12" s="184"/>
      <c r="AN12" s="185">
        <f t="shared" si="1"/>
        <v>0</v>
      </c>
      <c r="AO12" s="185"/>
      <c r="AP12" s="185"/>
      <c r="AQ12" s="186">
        <f t="shared" si="2"/>
        <v>0</v>
      </c>
      <c r="AR12" s="186"/>
      <c r="AS12" s="186"/>
      <c r="AT12" s="186"/>
      <c r="AU12" s="296">
        <f t="shared" si="3"/>
        <v>0</v>
      </c>
      <c r="AV12" s="296"/>
      <c r="AW12" s="296"/>
      <c r="AX12" s="188">
        <f t="shared" ref="AX12:AX38" si="8">AQ12*AU12</f>
        <v>0</v>
      </c>
      <c r="AY12" s="188"/>
      <c r="AZ12" s="188"/>
      <c r="BA12" s="188"/>
      <c r="BB12" s="186">
        <f t="shared" ref="BB12:BB38" si="9">2500*(TIME(AU12,0,0)/"1:0:0")</f>
        <v>0</v>
      </c>
      <c r="BC12" s="186"/>
      <c r="BD12" s="186"/>
      <c r="BE12" s="186"/>
      <c r="BF12" s="156">
        <f t="shared" si="4"/>
        <v>0</v>
      </c>
      <c r="BG12" s="156"/>
      <c r="BH12" s="156"/>
      <c r="BI12" s="156"/>
      <c r="BJ12" s="176">
        <f t="shared" si="5"/>
        <v>0</v>
      </c>
      <c r="BK12" s="176"/>
      <c r="BQ12" s="177">
        <f t="shared" ref="BQ12:BQ38" si="10">P12+T12</f>
        <v>0</v>
      </c>
      <c r="BR12" s="177"/>
      <c r="BS12" s="177"/>
      <c r="BT12" s="177"/>
      <c r="BU12" s="178">
        <f t="shared" si="6"/>
        <v>0</v>
      </c>
      <c r="BV12" s="178"/>
      <c r="BW12" s="178"/>
      <c r="BX12" s="178"/>
      <c r="BY12" s="179">
        <f t="shared" si="7"/>
        <v>0</v>
      </c>
      <c r="BZ12" s="179"/>
      <c r="CA12" s="179"/>
    </row>
    <row r="13" spans="2:79" ht="18" customHeight="1" x14ac:dyDescent="0.45">
      <c r="B13" s="180">
        <v>0</v>
      </c>
      <c r="C13" s="180"/>
      <c r="D13" s="61"/>
      <c r="E13" s="181"/>
      <c r="F13" s="181"/>
      <c r="G13" s="62" t="s">
        <v>23</v>
      </c>
      <c r="H13" s="189"/>
      <c r="I13" s="189"/>
      <c r="J13" s="63" t="s">
        <v>19</v>
      </c>
      <c r="K13" s="181"/>
      <c r="L13" s="181"/>
      <c r="M13" s="62" t="s">
        <v>23</v>
      </c>
      <c r="N13" s="189"/>
      <c r="O13" s="189"/>
      <c r="P13" s="183"/>
      <c r="Q13" s="183"/>
      <c r="R13" s="183"/>
      <c r="S13" s="183"/>
      <c r="T13" s="190"/>
      <c r="U13" s="190"/>
      <c r="V13" s="190"/>
      <c r="W13" s="190"/>
      <c r="X13" s="190"/>
      <c r="Y13" s="190"/>
      <c r="Z13" s="190"/>
      <c r="AA13" s="190"/>
      <c r="AB13" s="190">
        <v>0</v>
      </c>
      <c r="AC13" s="190"/>
      <c r="AD13" s="190"/>
      <c r="AE13" s="190"/>
      <c r="AF13" s="190">
        <v>0</v>
      </c>
      <c r="AG13" s="190"/>
      <c r="AH13" s="190"/>
      <c r="AI13" s="190"/>
      <c r="AJ13" s="184">
        <f t="shared" si="0"/>
        <v>0</v>
      </c>
      <c r="AK13" s="184"/>
      <c r="AL13" s="184"/>
      <c r="AM13" s="184"/>
      <c r="AN13" s="185">
        <f t="shared" si="1"/>
        <v>0</v>
      </c>
      <c r="AO13" s="185"/>
      <c r="AP13" s="185"/>
      <c r="AQ13" s="186">
        <f t="shared" si="2"/>
        <v>0</v>
      </c>
      <c r="AR13" s="186"/>
      <c r="AS13" s="186"/>
      <c r="AT13" s="186"/>
      <c r="AU13" s="296">
        <f t="shared" si="3"/>
        <v>0</v>
      </c>
      <c r="AV13" s="296"/>
      <c r="AW13" s="296"/>
      <c r="AX13" s="188">
        <f t="shared" si="8"/>
        <v>0</v>
      </c>
      <c r="AY13" s="188"/>
      <c r="AZ13" s="188"/>
      <c r="BA13" s="188"/>
      <c r="BB13" s="186">
        <f t="shared" si="9"/>
        <v>0</v>
      </c>
      <c r="BC13" s="186"/>
      <c r="BD13" s="186"/>
      <c r="BE13" s="186"/>
      <c r="BF13" s="156">
        <f t="shared" si="4"/>
        <v>0</v>
      </c>
      <c r="BG13" s="156"/>
      <c r="BH13" s="156"/>
      <c r="BI13" s="156"/>
      <c r="BJ13" s="176">
        <f t="shared" si="5"/>
        <v>0</v>
      </c>
      <c r="BK13" s="176"/>
      <c r="BQ13" s="177">
        <f t="shared" si="10"/>
        <v>0</v>
      </c>
      <c r="BR13" s="177"/>
      <c r="BS13" s="177"/>
      <c r="BT13" s="177"/>
      <c r="BU13" s="178">
        <f t="shared" si="6"/>
        <v>0</v>
      </c>
      <c r="BV13" s="178"/>
      <c r="BW13" s="178"/>
      <c r="BX13" s="178"/>
      <c r="BY13" s="179">
        <f t="shared" si="7"/>
        <v>0</v>
      </c>
      <c r="BZ13" s="179"/>
      <c r="CA13" s="179"/>
    </row>
    <row r="14" spans="2:79" ht="18" customHeight="1" x14ac:dyDescent="0.45">
      <c r="B14" s="180" t="s">
        <v>53</v>
      </c>
      <c r="C14" s="180"/>
      <c r="D14" s="61"/>
      <c r="E14" s="181"/>
      <c r="F14" s="181"/>
      <c r="G14" s="62" t="s">
        <v>23</v>
      </c>
      <c r="H14" s="189"/>
      <c r="I14" s="189"/>
      <c r="J14" s="63" t="s">
        <v>19</v>
      </c>
      <c r="K14" s="181"/>
      <c r="L14" s="181"/>
      <c r="M14" s="62" t="s">
        <v>23</v>
      </c>
      <c r="N14" s="189"/>
      <c r="O14" s="189"/>
      <c r="P14" s="183"/>
      <c r="Q14" s="183"/>
      <c r="R14" s="183"/>
      <c r="S14" s="183"/>
      <c r="T14" s="190"/>
      <c r="U14" s="190"/>
      <c r="V14" s="190"/>
      <c r="W14" s="190"/>
      <c r="X14" s="190"/>
      <c r="Y14" s="190"/>
      <c r="Z14" s="190"/>
      <c r="AA14" s="190"/>
      <c r="AB14" s="190">
        <v>0</v>
      </c>
      <c r="AC14" s="190"/>
      <c r="AD14" s="190"/>
      <c r="AE14" s="190"/>
      <c r="AF14" s="190">
        <v>0</v>
      </c>
      <c r="AG14" s="190"/>
      <c r="AH14" s="190"/>
      <c r="AI14" s="190"/>
      <c r="AJ14" s="184">
        <f t="shared" si="0"/>
        <v>0</v>
      </c>
      <c r="AK14" s="184"/>
      <c r="AL14" s="184"/>
      <c r="AM14" s="184"/>
      <c r="AN14" s="185">
        <f t="shared" si="1"/>
        <v>0</v>
      </c>
      <c r="AO14" s="185"/>
      <c r="AP14" s="185"/>
      <c r="AQ14" s="186">
        <f t="shared" si="2"/>
        <v>0</v>
      </c>
      <c r="AR14" s="186"/>
      <c r="AS14" s="186"/>
      <c r="AT14" s="186"/>
      <c r="AU14" s="296">
        <f t="shared" si="3"/>
        <v>0</v>
      </c>
      <c r="AV14" s="296"/>
      <c r="AW14" s="296"/>
      <c r="AX14" s="188">
        <f t="shared" si="8"/>
        <v>0</v>
      </c>
      <c r="AY14" s="188"/>
      <c r="AZ14" s="188"/>
      <c r="BA14" s="188"/>
      <c r="BB14" s="186">
        <f t="shared" si="9"/>
        <v>0</v>
      </c>
      <c r="BC14" s="186"/>
      <c r="BD14" s="186"/>
      <c r="BE14" s="186"/>
      <c r="BF14" s="156">
        <f t="shared" si="4"/>
        <v>0</v>
      </c>
      <c r="BG14" s="156"/>
      <c r="BH14" s="156"/>
      <c r="BI14" s="156"/>
      <c r="BJ14" s="176">
        <f t="shared" si="5"/>
        <v>0</v>
      </c>
      <c r="BK14" s="176"/>
      <c r="BQ14" s="177">
        <f t="shared" si="10"/>
        <v>0</v>
      </c>
      <c r="BR14" s="177"/>
      <c r="BS14" s="177"/>
      <c r="BT14" s="177"/>
      <c r="BU14" s="178">
        <f t="shared" si="6"/>
        <v>0</v>
      </c>
      <c r="BV14" s="178"/>
      <c r="BW14" s="178"/>
      <c r="BX14" s="178"/>
      <c r="BY14" s="179">
        <f t="shared" si="7"/>
        <v>0</v>
      </c>
      <c r="BZ14" s="179"/>
      <c r="CA14" s="179"/>
    </row>
    <row r="15" spans="2:79" ht="18" customHeight="1" x14ac:dyDescent="0.45">
      <c r="B15" s="180" t="s">
        <v>53</v>
      </c>
      <c r="C15" s="180"/>
      <c r="D15" s="61"/>
      <c r="E15" s="181"/>
      <c r="F15" s="181"/>
      <c r="G15" s="62" t="s">
        <v>23</v>
      </c>
      <c r="H15" s="189"/>
      <c r="I15" s="189"/>
      <c r="J15" s="63" t="s">
        <v>19</v>
      </c>
      <c r="K15" s="181"/>
      <c r="L15" s="181"/>
      <c r="M15" s="62" t="s">
        <v>23</v>
      </c>
      <c r="N15" s="189"/>
      <c r="O15" s="189"/>
      <c r="P15" s="183"/>
      <c r="Q15" s="183"/>
      <c r="R15" s="183"/>
      <c r="S15" s="183"/>
      <c r="T15" s="190"/>
      <c r="U15" s="190"/>
      <c r="V15" s="190"/>
      <c r="W15" s="190"/>
      <c r="X15" s="190"/>
      <c r="Y15" s="190"/>
      <c r="Z15" s="190"/>
      <c r="AA15" s="190"/>
      <c r="AB15" s="190">
        <v>0</v>
      </c>
      <c r="AC15" s="190"/>
      <c r="AD15" s="190"/>
      <c r="AE15" s="190"/>
      <c r="AF15" s="190">
        <v>0</v>
      </c>
      <c r="AG15" s="190"/>
      <c r="AH15" s="190"/>
      <c r="AI15" s="190"/>
      <c r="AJ15" s="184">
        <f t="shared" si="0"/>
        <v>0</v>
      </c>
      <c r="AK15" s="184"/>
      <c r="AL15" s="184"/>
      <c r="AM15" s="184"/>
      <c r="AN15" s="185">
        <f t="shared" si="1"/>
        <v>0</v>
      </c>
      <c r="AO15" s="185"/>
      <c r="AP15" s="185"/>
      <c r="AQ15" s="186">
        <f t="shared" si="2"/>
        <v>0</v>
      </c>
      <c r="AR15" s="186"/>
      <c r="AS15" s="186"/>
      <c r="AT15" s="186"/>
      <c r="AU15" s="296">
        <f t="shared" si="3"/>
        <v>0</v>
      </c>
      <c r="AV15" s="296"/>
      <c r="AW15" s="296"/>
      <c r="AX15" s="188">
        <f t="shared" si="8"/>
        <v>0</v>
      </c>
      <c r="AY15" s="188"/>
      <c r="AZ15" s="188"/>
      <c r="BA15" s="188"/>
      <c r="BB15" s="186">
        <f t="shared" si="9"/>
        <v>0</v>
      </c>
      <c r="BC15" s="186"/>
      <c r="BD15" s="186"/>
      <c r="BE15" s="186"/>
      <c r="BF15" s="156">
        <f t="shared" si="4"/>
        <v>0</v>
      </c>
      <c r="BG15" s="156"/>
      <c r="BH15" s="156"/>
      <c r="BI15" s="156"/>
      <c r="BJ15" s="176">
        <f t="shared" si="5"/>
        <v>0</v>
      </c>
      <c r="BK15" s="176"/>
      <c r="BQ15" s="177">
        <f t="shared" si="10"/>
        <v>0</v>
      </c>
      <c r="BR15" s="177"/>
      <c r="BS15" s="177"/>
      <c r="BT15" s="177"/>
      <c r="BU15" s="178">
        <f t="shared" si="6"/>
        <v>0</v>
      </c>
      <c r="BV15" s="178"/>
      <c r="BW15" s="178"/>
      <c r="BX15" s="178"/>
      <c r="BY15" s="179">
        <f t="shared" si="7"/>
        <v>0</v>
      </c>
      <c r="BZ15" s="179"/>
      <c r="CA15" s="179"/>
    </row>
    <row r="16" spans="2:79" ht="18" hidden="1" customHeight="1" x14ac:dyDescent="0.45">
      <c r="B16" s="180">
        <v>0</v>
      </c>
      <c r="C16" s="180"/>
      <c r="D16" s="58"/>
      <c r="E16" s="181"/>
      <c r="F16" s="181"/>
      <c r="G16" s="59" t="s">
        <v>23</v>
      </c>
      <c r="H16" s="182"/>
      <c r="I16" s="182"/>
      <c r="J16" s="60" t="s">
        <v>19</v>
      </c>
      <c r="K16" s="181"/>
      <c r="L16" s="181"/>
      <c r="M16" s="59" t="s">
        <v>23</v>
      </c>
      <c r="N16" s="182"/>
      <c r="O16" s="182"/>
      <c r="P16" s="183"/>
      <c r="Q16" s="183"/>
      <c r="R16" s="183"/>
      <c r="S16" s="183"/>
      <c r="T16" s="183"/>
      <c r="U16" s="183"/>
      <c r="V16" s="183"/>
      <c r="W16" s="183"/>
      <c r="X16" s="183"/>
      <c r="Y16" s="183"/>
      <c r="Z16" s="183"/>
      <c r="AA16" s="183"/>
      <c r="AB16" s="183">
        <v>0</v>
      </c>
      <c r="AC16" s="183"/>
      <c r="AD16" s="183"/>
      <c r="AE16" s="183"/>
      <c r="AF16" s="183">
        <v>0</v>
      </c>
      <c r="AG16" s="183"/>
      <c r="AH16" s="183"/>
      <c r="AI16" s="183"/>
      <c r="AJ16" s="184">
        <f t="shared" si="0"/>
        <v>0</v>
      </c>
      <c r="AK16" s="184"/>
      <c r="AL16" s="184"/>
      <c r="AM16" s="184"/>
      <c r="AN16" s="185">
        <f t="shared" si="1"/>
        <v>0</v>
      </c>
      <c r="AO16" s="185"/>
      <c r="AP16" s="185"/>
      <c r="AQ16" s="186">
        <f t="shared" si="2"/>
        <v>0</v>
      </c>
      <c r="AR16" s="186"/>
      <c r="AS16" s="186"/>
      <c r="AT16" s="186"/>
      <c r="AU16" s="296">
        <f t="shared" si="3"/>
        <v>0</v>
      </c>
      <c r="AV16" s="296"/>
      <c r="AW16" s="296"/>
      <c r="AX16" s="188">
        <f t="shared" si="8"/>
        <v>0</v>
      </c>
      <c r="AY16" s="188"/>
      <c r="AZ16" s="188"/>
      <c r="BA16" s="188"/>
      <c r="BB16" s="186">
        <f t="shared" si="9"/>
        <v>0</v>
      </c>
      <c r="BC16" s="186"/>
      <c r="BD16" s="186"/>
      <c r="BE16" s="186"/>
      <c r="BF16" s="156">
        <f t="shared" si="4"/>
        <v>0</v>
      </c>
      <c r="BG16" s="156"/>
      <c r="BH16" s="156"/>
      <c r="BI16" s="156"/>
      <c r="BJ16" s="176">
        <f t="shared" si="5"/>
        <v>0</v>
      </c>
      <c r="BK16" s="176"/>
      <c r="BQ16" s="177">
        <f t="shared" si="10"/>
        <v>0</v>
      </c>
      <c r="BR16" s="177"/>
      <c r="BS16" s="177"/>
      <c r="BT16" s="177"/>
      <c r="BU16" s="178">
        <f t="shared" si="6"/>
        <v>0</v>
      </c>
      <c r="BV16" s="178"/>
      <c r="BW16" s="178"/>
      <c r="BX16" s="178"/>
      <c r="BY16" s="179">
        <f t="shared" si="7"/>
        <v>0</v>
      </c>
      <c r="BZ16" s="179"/>
      <c r="CA16" s="179"/>
    </row>
    <row r="17" spans="2:79" ht="18" hidden="1" customHeight="1" x14ac:dyDescent="0.45">
      <c r="B17" s="180">
        <v>0</v>
      </c>
      <c r="C17" s="180"/>
      <c r="D17" s="61"/>
      <c r="E17" s="181"/>
      <c r="F17" s="181"/>
      <c r="G17" s="62" t="s">
        <v>23</v>
      </c>
      <c r="H17" s="189"/>
      <c r="I17" s="189"/>
      <c r="J17" s="63" t="s">
        <v>19</v>
      </c>
      <c r="K17" s="181"/>
      <c r="L17" s="181"/>
      <c r="M17" s="62" t="s">
        <v>23</v>
      </c>
      <c r="N17" s="189"/>
      <c r="O17" s="189"/>
      <c r="P17" s="183"/>
      <c r="Q17" s="183"/>
      <c r="R17" s="183"/>
      <c r="S17" s="183"/>
      <c r="T17" s="190"/>
      <c r="U17" s="190"/>
      <c r="V17" s="190"/>
      <c r="W17" s="190"/>
      <c r="X17" s="190"/>
      <c r="Y17" s="190"/>
      <c r="Z17" s="190"/>
      <c r="AA17" s="190"/>
      <c r="AB17" s="190">
        <v>0</v>
      </c>
      <c r="AC17" s="190"/>
      <c r="AD17" s="190"/>
      <c r="AE17" s="190"/>
      <c r="AF17" s="190">
        <v>0</v>
      </c>
      <c r="AG17" s="190"/>
      <c r="AH17" s="190"/>
      <c r="AI17" s="190"/>
      <c r="AJ17" s="184">
        <f t="shared" si="0"/>
        <v>0</v>
      </c>
      <c r="AK17" s="184"/>
      <c r="AL17" s="184"/>
      <c r="AM17" s="184"/>
      <c r="AN17" s="185">
        <f t="shared" si="1"/>
        <v>0</v>
      </c>
      <c r="AO17" s="185"/>
      <c r="AP17" s="185"/>
      <c r="AQ17" s="186">
        <f t="shared" si="2"/>
        <v>0</v>
      </c>
      <c r="AR17" s="186"/>
      <c r="AS17" s="186"/>
      <c r="AT17" s="186"/>
      <c r="AU17" s="296">
        <f t="shared" si="3"/>
        <v>0</v>
      </c>
      <c r="AV17" s="296"/>
      <c r="AW17" s="296"/>
      <c r="AX17" s="188">
        <f t="shared" si="8"/>
        <v>0</v>
      </c>
      <c r="AY17" s="188"/>
      <c r="AZ17" s="188"/>
      <c r="BA17" s="188"/>
      <c r="BB17" s="186">
        <f t="shared" si="9"/>
        <v>0</v>
      </c>
      <c r="BC17" s="186"/>
      <c r="BD17" s="186"/>
      <c r="BE17" s="186"/>
      <c r="BF17" s="156">
        <f t="shared" si="4"/>
        <v>0</v>
      </c>
      <c r="BG17" s="156"/>
      <c r="BH17" s="156"/>
      <c r="BI17" s="156"/>
      <c r="BJ17" s="176">
        <f t="shared" si="5"/>
        <v>0</v>
      </c>
      <c r="BK17" s="176"/>
      <c r="BQ17" s="177">
        <f t="shared" si="10"/>
        <v>0</v>
      </c>
      <c r="BR17" s="177"/>
      <c r="BS17" s="177"/>
      <c r="BT17" s="177"/>
      <c r="BU17" s="178">
        <f t="shared" si="6"/>
        <v>0</v>
      </c>
      <c r="BV17" s="178"/>
      <c r="BW17" s="178"/>
      <c r="BX17" s="178"/>
      <c r="BY17" s="179">
        <f t="shared" si="7"/>
        <v>0</v>
      </c>
      <c r="BZ17" s="179"/>
      <c r="CA17" s="179"/>
    </row>
    <row r="18" spans="2:79" ht="18" hidden="1" customHeight="1" x14ac:dyDescent="0.45">
      <c r="B18" s="180">
        <v>0</v>
      </c>
      <c r="C18" s="180"/>
      <c r="D18" s="61"/>
      <c r="E18" s="181"/>
      <c r="F18" s="181"/>
      <c r="G18" s="62" t="s">
        <v>23</v>
      </c>
      <c r="H18" s="189"/>
      <c r="I18" s="189"/>
      <c r="J18" s="63" t="s">
        <v>19</v>
      </c>
      <c r="K18" s="181"/>
      <c r="L18" s="181"/>
      <c r="M18" s="62" t="s">
        <v>23</v>
      </c>
      <c r="N18" s="189"/>
      <c r="O18" s="189"/>
      <c r="P18" s="183"/>
      <c r="Q18" s="183"/>
      <c r="R18" s="183"/>
      <c r="S18" s="183"/>
      <c r="T18" s="190"/>
      <c r="U18" s="190"/>
      <c r="V18" s="190"/>
      <c r="W18" s="190"/>
      <c r="X18" s="190"/>
      <c r="Y18" s="190"/>
      <c r="Z18" s="190"/>
      <c r="AA18" s="190"/>
      <c r="AB18" s="190">
        <v>0</v>
      </c>
      <c r="AC18" s="190"/>
      <c r="AD18" s="190"/>
      <c r="AE18" s="190"/>
      <c r="AF18" s="190">
        <v>0</v>
      </c>
      <c r="AG18" s="190"/>
      <c r="AH18" s="190"/>
      <c r="AI18" s="190"/>
      <c r="AJ18" s="184">
        <f t="shared" si="0"/>
        <v>0</v>
      </c>
      <c r="AK18" s="184"/>
      <c r="AL18" s="184"/>
      <c r="AM18" s="184"/>
      <c r="AN18" s="185">
        <f t="shared" si="1"/>
        <v>0</v>
      </c>
      <c r="AO18" s="185"/>
      <c r="AP18" s="185"/>
      <c r="AQ18" s="186">
        <f t="shared" si="2"/>
        <v>0</v>
      </c>
      <c r="AR18" s="186"/>
      <c r="AS18" s="186"/>
      <c r="AT18" s="186"/>
      <c r="AU18" s="296">
        <f t="shared" si="3"/>
        <v>0</v>
      </c>
      <c r="AV18" s="296"/>
      <c r="AW18" s="296"/>
      <c r="AX18" s="188">
        <f t="shared" si="8"/>
        <v>0</v>
      </c>
      <c r="AY18" s="188"/>
      <c r="AZ18" s="188"/>
      <c r="BA18" s="188"/>
      <c r="BB18" s="186">
        <f t="shared" si="9"/>
        <v>0</v>
      </c>
      <c r="BC18" s="186"/>
      <c r="BD18" s="186"/>
      <c r="BE18" s="186"/>
      <c r="BF18" s="156">
        <f t="shared" si="4"/>
        <v>0</v>
      </c>
      <c r="BG18" s="156"/>
      <c r="BH18" s="156"/>
      <c r="BI18" s="156"/>
      <c r="BJ18" s="176">
        <f t="shared" si="5"/>
        <v>0</v>
      </c>
      <c r="BK18" s="176"/>
      <c r="BQ18" s="177">
        <f t="shared" si="10"/>
        <v>0</v>
      </c>
      <c r="BR18" s="177"/>
      <c r="BS18" s="177"/>
      <c r="BT18" s="177"/>
      <c r="BU18" s="178">
        <f t="shared" si="6"/>
        <v>0</v>
      </c>
      <c r="BV18" s="178"/>
      <c r="BW18" s="178"/>
      <c r="BX18" s="178"/>
      <c r="BY18" s="179">
        <f t="shared" si="7"/>
        <v>0</v>
      </c>
      <c r="BZ18" s="179"/>
      <c r="CA18" s="179"/>
    </row>
    <row r="19" spans="2:79" ht="18" hidden="1" customHeight="1" x14ac:dyDescent="0.45">
      <c r="B19" s="180">
        <v>0</v>
      </c>
      <c r="C19" s="180"/>
      <c r="D19" s="61"/>
      <c r="E19" s="181"/>
      <c r="F19" s="181"/>
      <c r="G19" s="62" t="s">
        <v>23</v>
      </c>
      <c r="H19" s="189"/>
      <c r="I19" s="189"/>
      <c r="J19" s="63" t="s">
        <v>19</v>
      </c>
      <c r="K19" s="181"/>
      <c r="L19" s="181"/>
      <c r="M19" s="62" t="s">
        <v>23</v>
      </c>
      <c r="N19" s="189"/>
      <c r="O19" s="189"/>
      <c r="P19" s="183"/>
      <c r="Q19" s="183"/>
      <c r="R19" s="183"/>
      <c r="S19" s="183"/>
      <c r="T19" s="190"/>
      <c r="U19" s="190"/>
      <c r="V19" s="190"/>
      <c r="W19" s="190"/>
      <c r="X19" s="190"/>
      <c r="Y19" s="190"/>
      <c r="Z19" s="190"/>
      <c r="AA19" s="190"/>
      <c r="AB19" s="190">
        <v>0</v>
      </c>
      <c r="AC19" s="190"/>
      <c r="AD19" s="190"/>
      <c r="AE19" s="190"/>
      <c r="AF19" s="190">
        <v>0</v>
      </c>
      <c r="AG19" s="190"/>
      <c r="AH19" s="190"/>
      <c r="AI19" s="190"/>
      <c r="AJ19" s="184">
        <f t="shared" si="0"/>
        <v>0</v>
      </c>
      <c r="AK19" s="184"/>
      <c r="AL19" s="184"/>
      <c r="AM19" s="184"/>
      <c r="AN19" s="185">
        <f t="shared" si="1"/>
        <v>0</v>
      </c>
      <c r="AO19" s="185"/>
      <c r="AP19" s="185"/>
      <c r="AQ19" s="186">
        <f t="shared" si="2"/>
        <v>0</v>
      </c>
      <c r="AR19" s="186"/>
      <c r="AS19" s="186"/>
      <c r="AT19" s="186"/>
      <c r="AU19" s="296">
        <f t="shared" si="3"/>
        <v>0</v>
      </c>
      <c r="AV19" s="296"/>
      <c r="AW19" s="296"/>
      <c r="AX19" s="188">
        <f t="shared" si="8"/>
        <v>0</v>
      </c>
      <c r="AY19" s="188"/>
      <c r="AZ19" s="188"/>
      <c r="BA19" s="188"/>
      <c r="BB19" s="186">
        <f t="shared" si="9"/>
        <v>0</v>
      </c>
      <c r="BC19" s="186"/>
      <c r="BD19" s="186"/>
      <c r="BE19" s="186"/>
      <c r="BF19" s="156">
        <f t="shared" si="4"/>
        <v>0</v>
      </c>
      <c r="BG19" s="156"/>
      <c r="BH19" s="156"/>
      <c r="BI19" s="156"/>
      <c r="BJ19" s="176">
        <f t="shared" si="5"/>
        <v>0</v>
      </c>
      <c r="BK19" s="176"/>
      <c r="BQ19" s="177">
        <f t="shared" si="10"/>
        <v>0</v>
      </c>
      <c r="BR19" s="177"/>
      <c r="BS19" s="177"/>
      <c r="BT19" s="177"/>
      <c r="BU19" s="178">
        <f t="shared" si="6"/>
        <v>0</v>
      </c>
      <c r="BV19" s="178"/>
      <c r="BW19" s="178"/>
      <c r="BX19" s="178"/>
      <c r="BY19" s="179">
        <f t="shared" si="7"/>
        <v>0</v>
      </c>
      <c r="BZ19" s="179"/>
      <c r="CA19" s="179"/>
    </row>
    <row r="20" spans="2:79" ht="18" hidden="1" customHeight="1" x14ac:dyDescent="0.45">
      <c r="B20" s="180">
        <v>0</v>
      </c>
      <c r="C20" s="180"/>
      <c r="D20" s="58"/>
      <c r="E20" s="181"/>
      <c r="F20" s="181"/>
      <c r="G20" s="59" t="s">
        <v>23</v>
      </c>
      <c r="H20" s="182"/>
      <c r="I20" s="182"/>
      <c r="J20" s="60" t="s">
        <v>19</v>
      </c>
      <c r="K20" s="181"/>
      <c r="L20" s="181"/>
      <c r="M20" s="59" t="s">
        <v>23</v>
      </c>
      <c r="N20" s="182"/>
      <c r="O20" s="182"/>
      <c r="P20" s="183"/>
      <c r="Q20" s="183"/>
      <c r="R20" s="183"/>
      <c r="S20" s="183"/>
      <c r="T20" s="183"/>
      <c r="U20" s="183"/>
      <c r="V20" s="183"/>
      <c r="W20" s="183"/>
      <c r="X20" s="183"/>
      <c r="Y20" s="183"/>
      <c r="Z20" s="183"/>
      <c r="AA20" s="183"/>
      <c r="AB20" s="183">
        <v>0</v>
      </c>
      <c r="AC20" s="183"/>
      <c r="AD20" s="183"/>
      <c r="AE20" s="183"/>
      <c r="AF20" s="183">
        <v>0</v>
      </c>
      <c r="AG20" s="183"/>
      <c r="AH20" s="183"/>
      <c r="AI20" s="183"/>
      <c r="AJ20" s="184">
        <f t="shared" si="0"/>
        <v>0</v>
      </c>
      <c r="AK20" s="184"/>
      <c r="AL20" s="184"/>
      <c r="AM20" s="184"/>
      <c r="AN20" s="185">
        <f t="shared" si="1"/>
        <v>0</v>
      </c>
      <c r="AO20" s="185"/>
      <c r="AP20" s="185"/>
      <c r="AQ20" s="186">
        <f t="shared" si="2"/>
        <v>0</v>
      </c>
      <c r="AR20" s="186"/>
      <c r="AS20" s="186"/>
      <c r="AT20" s="186"/>
      <c r="AU20" s="296">
        <f t="shared" si="3"/>
        <v>0</v>
      </c>
      <c r="AV20" s="296"/>
      <c r="AW20" s="296"/>
      <c r="AX20" s="188">
        <f t="shared" si="8"/>
        <v>0</v>
      </c>
      <c r="AY20" s="188"/>
      <c r="AZ20" s="188"/>
      <c r="BA20" s="188"/>
      <c r="BB20" s="186">
        <f t="shared" si="9"/>
        <v>0</v>
      </c>
      <c r="BC20" s="186"/>
      <c r="BD20" s="186"/>
      <c r="BE20" s="186"/>
      <c r="BF20" s="156">
        <f t="shared" si="4"/>
        <v>0</v>
      </c>
      <c r="BG20" s="156"/>
      <c r="BH20" s="156"/>
      <c r="BI20" s="156"/>
      <c r="BJ20" s="176">
        <f t="shared" si="5"/>
        <v>0</v>
      </c>
      <c r="BK20" s="176"/>
      <c r="BQ20" s="177">
        <f t="shared" si="10"/>
        <v>0</v>
      </c>
      <c r="BR20" s="177"/>
      <c r="BS20" s="177"/>
      <c r="BT20" s="177"/>
      <c r="BU20" s="178">
        <f t="shared" si="6"/>
        <v>0</v>
      </c>
      <c r="BV20" s="178"/>
      <c r="BW20" s="178"/>
      <c r="BX20" s="178"/>
      <c r="BY20" s="179">
        <f t="shared" si="7"/>
        <v>0</v>
      </c>
      <c r="BZ20" s="179"/>
      <c r="CA20" s="179"/>
    </row>
    <row r="21" spans="2:79" ht="18" hidden="1" customHeight="1" x14ac:dyDescent="0.45">
      <c r="B21" s="180">
        <v>0</v>
      </c>
      <c r="C21" s="180"/>
      <c r="D21" s="61"/>
      <c r="E21" s="181"/>
      <c r="F21" s="181"/>
      <c r="G21" s="62" t="s">
        <v>23</v>
      </c>
      <c r="H21" s="189"/>
      <c r="I21" s="189"/>
      <c r="J21" s="63" t="s">
        <v>19</v>
      </c>
      <c r="K21" s="181"/>
      <c r="L21" s="181"/>
      <c r="M21" s="62" t="s">
        <v>23</v>
      </c>
      <c r="N21" s="189"/>
      <c r="O21" s="189"/>
      <c r="P21" s="183"/>
      <c r="Q21" s="183"/>
      <c r="R21" s="183"/>
      <c r="S21" s="183"/>
      <c r="T21" s="190"/>
      <c r="U21" s="190"/>
      <c r="V21" s="190"/>
      <c r="W21" s="190"/>
      <c r="X21" s="190"/>
      <c r="Y21" s="190"/>
      <c r="Z21" s="190"/>
      <c r="AA21" s="190"/>
      <c r="AB21" s="190">
        <v>0</v>
      </c>
      <c r="AC21" s="190"/>
      <c r="AD21" s="190"/>
      <c r="AE21" s="190"/>
      <c r="AF21" s="190">
        <v>0</v>
      </c>
      <c r="AG21" s="190"/>
      <c r="AH21" s="190"/>
      <c r="AI21" s="190"/>
      <c r="AJ21" s="184">
        <f t="shared" si="0"/>
        <v>0</v>
      </c>
      <c r="AK21" s="184"/>
      <c r="AL21" s="184"/>
      <c r="AM21" s="184"/>
      <c r="AN21" s="185">
        <f t="shared" si="1"/>
        <v>0</v>
      </c>
      <c r="AO21" s="185"/>
      <c r="AP21" s="185"/>
      <c r="AQ21" s="186">
        <f t="shared" si="2"/>
        <v>0</v>
      </c>
      <c r="AR21" s="186"/>
      <c r="AS21" s="186"/>
      <c r="AT21" s="186"/>
      <c r="AU21" s="296">
        <f t="shared" si="3"/>
        <v>0</v>
      </c>
      <c r="AV21" s="296"/>
      <c r="AW21" s="296"/>
      <c r="AX21" s="188">
        <f t="shared" si="8"/>
        <v>0</v>
      </c>
      <c r="AY21" s="188"/>
      <c r="AZ21" s="188"/>
      <c r="BA21" s="188"/>
      <c r="BB21" s="186">
        <f t="shared" si="9"/>
        <v>0</v>
      </c>
      <c r="BC21" s="186"/>
      <c r="BD21" s="186"/>
      <c r="BE21" s="186"/>
      <c r="BF21" s="156">
        <f t="shared" si="4"/>
        <v>0</v>
      </c>
      <c r="BG21" s="156"/>
      <c r="BH21" s="156"/>
      <c r="BI21" s="156"/>
      <c r="BJ21" s="176">
        <f t="shared" si="5"/>
        <v>0</v>
      </c>
      <c r="BK21" s="176"/>
      <c r="BQ21" s="177">
        <f t="shared" si="10"/>
        <v>0</v>
      </c>
      <c r="BR21" s="177"/>
      <c r="BS21" s="177"/>
      <c r="BT21" s="177"/>
      <c r="BU21" s="178">
        <f t="shared" si="6"/>
        <v>0</v>
      </c>
      <c r="BV21" s="178"/>
      <c r="BW21" s="178"/>
      <c r="BX21" s="178"/>
      <c r="BY21" s="179">
        <f t="shared" si="7"/>
        <v>0</v>
      </c>
      <c r="BZ21" s="179"/>
      <c r="CA21" s="179"/>
    </row>
    <row r="22" spans="2:79" ht="18" hidden="1" customHeight="1" x14ac:dyDescent="0.45">
      <c r="B22" s="180">
        <v>0</v>
      </c>
      <c r="C22" s="180"/>
      <c r="D22" s="61"/>
      <c r="E22" s="181"/>
      <c r="F22" s="181"/>
      <c r="G22" s="62" t="s">
        <v>23</v>
      </c>
      <c r="H22" s="189"/>
      <c r="I22" s="189"/>
      <c r="J22" s="63" t="s">
        <v>19</v>
      </c>
      <c r="K22" s="181"/>
      <c r="L22" s="181"/>
      <c r="M22" s="62" t="s">
        <v>23</v>
      </c>
      <c r="N22" s="189"/>
      <c r="O22" s="189"/>
      <c r="P22" s="183"/>
      <c r="Q22" s="183"/>
      <c r="R22" s="183"/>
      <c r="S22" s="183"/>
      <c r="T22" s="190"/>
      <c r="U22" s="190"/>
      <c r="V22" s="190"/>
      <c r="W22" s="190"/>
      <c r="X22" s="190"/>
      <c r="Y22" s="190"/>
      <c r="Z22" s="190"/>
      <c r="AA22" s="190"/>
      <c r="AB22" s="190">
        <v>0</v>
      </c>
      <c r="AC22" s="190"/>
      <c r="AD22" s="190"/>
      <c r="AE22" s="190"/>
      <c r="AF22" s="190">
        <v>0</v>
      </c>
      <c r="AG22" s="190"/>
      <c r="AH22" s="190"/>
      <c r="AI22" s="190"/>
      <c r="AJ22" s="184">
        <f t="shared" si="0"/>
        <v>0</v>
      </c>
      <c r="AK22" s="184"/>
      <c r="AL22" s="184"/>
      <c r="AM22" s="184"/>
      <c r="AN22" s="185">
        <f t="shared" si="1"/>
        <v>0</v>
      </c>
      <c r="AO22" s="185"/>
      <c r="AP22" s="185"/>
      <c r="AQ22" s="186">
        <f t="shared" si="2"/>
        <v>0</v>
      </c>
      <c r="AR22" s="186"/>
      <c r="AS22" s="186"/>
      <c r="AT22" s="186"/>
      <c r="AU22" s="296">
        <f t="shared" si="3"/>
        <v>0</v>
      </c>
      <c r="AV22" s="296"/>
      <c r="AW22" s="296"/>
      <c r="AX22" s="188">
        <f t="shared" si="8"/>
        <v>0</v>
      </c>
      <c r="AY22" s="188"/>
      <c r="AZ22" s="188"/>
      <c r="BA22" s="188"/>
      <c r="BB22" s="186">
        <f t="shared" si="9"/>
        <v>0</v>
      </c>
      <c r="BC22" s="186"/>
      <c r="BD22" s="186"/>
      <c r="BE22" s="186"/>
      <c r="BF22" s="156">
        <f t="shared" si="4"/>
        <v>0</v>
      </c>
      <c r="BG22" s="156"/>
      <c r="BH22" s="156"/>
      <c r="BI22" s="156"/>
      <c r="BJ22" s="176">
        <f t="shared" si="5"/>
        <v>0</v>
      </c>
      <c r="BK22" s="176"/>
      <c r="BQ22" s="177">
        <f t="shared" si="10"/>
        <v>0</v>
      </c>
      <c r="BR22" s="177"/>
      <c r="BS22" s="177"/>
      <c r="BT22" s="177"/>
      <c r="BU22" s="178">
        <f t="shared" si="6"/>
        <v>0</v>
      </c>
      <c r="BV22" s="178"/>
      <c r="BW22" s="178"/>
      <c r="BX22" s="178"/>
      <c r="BY22" s="179">
        <f t="shared" si="7"/>
        <v>0</v>
      </c>
      <c r="BZ22" s="179"/>
      <c r="CA22" s="179"/>
    </row>
    <row r="23" spans="2:79" ht="18" hidden="1" customHeight="1" x14ac:dyDescent="0.45">
      <c r="B23" s="180">
        <v>0</v>
      </c>
      <c r="C23" s="180"/>
      <c r="D23" s="61"/>
      <c r="E23" s="181"/>
      <c r="F23" s="181"/>
      <c r="G23" s="62" t="s">
        <v>23</v>
      </c>
      <c r="H23" s="189"/>
      <c r="I23" s="189"/>
      <c r="J23" s="63" t="s">
        <v>19</v>
      </c>
      <c r="K23" s="181"/>
      <c r="L23" s="181"/>
      <c r="M23" s="62" t="s">
        <v>23</v>
      </c>
      <c r="N23" s="189"/>
      <c r="O23" s="189"/>
      <c r="P23" s="183"/>
      <c r="Q23" s="183"/>
      <c r="R23" s="183"/>
      <c r="S23" s="183"/>
      <c r="T23" s="190"/>
      <c r="U23" s="190"/>
      <c r="V23" s="190"/>
      <c r="W23" s="190"/>
      <c r="X23" s="190"/>
      <c r="Y23" s="190"/>
      <c r="Z23" s="190"/>
      <c r="AA23" s="190"/>
      <c r="AB23" s="190">
        <v>0</v>
      </c>
      <c r="AC23" s="190"/>
      <c r="AD23" s="190"/>
      <c r="AE23" s="190"/>
      <c r="AF23" s="190">
        <v>0</v>
      </c>
      <c r="AG23" s="190"/>
      <c r="AH23" s="190"/>
      <c r="AI23" s="190"/>
      <c r="AJ23" s="184">
        <f t="shared" si="0"/>
        <v>0</v>
      </c>
      <c r="AK23" s="184"/>
      <c r="AL23" s="184"/>
      <c r="AM23" s="184"/>
      <c r="AN23" s="185">
        <f t="shared" si="1"/>
        <v>0</v>
      </c>
      <c r="AO23" s="185"/>
      <c r="AP23" s="185"/>
      <c r="AQ23" s="186">
        <f t="shared" si="2"/>
        <v>0</v>
      </c>
      <c r="AR23" s="186"/>
      <c r="AS23" s="186"/>
      <c r="AT23" s="186"/>
      <c r="AU23" s="296">
        <f t="shared" si="3"/>
        <v>0</v>
      </c>
      <c r="AV23" s="296"/>
      <c r="AW23" s="296"/>
      <c r="AX23" s="188">
        <f t="shared" si="8"/>
        <v>0</v>
      </c>
      <c r="AY23" s="188"/>
      <c r="AZ23" s="188"/>
      <c r="BA23" s="188"/>
      <c r="BB23" s="186">
        <f t="shared" si="9"/>
        <v>0</v>
      </c>
      <c r="BC23" s="186"/>
      <c r="BD23" s="186"/>
      <c r="BE23" s="186"/>
      <c r="BF23" s="156">
        <f t="shared" si="4"/>
        <v>0</v>
      </c>
      <c r="BG23" s="156"/>
      <c r="BH23" s="156"/>
      <c r="BI23" s="156"/>
      <c r="BJ23" s="176">
        <f t="shared" si="5"/>
        <v>0</v>
      </c>
      <c r="BK23" s="176"/>
      <c r="BQ23" s="177">
        <f t="shared" si="10"/>
        <v>0</v>
      </c>
      <c r="BR23" s="177"/>
      <c r="BS23" s="177"/>
      <c r="BT23" s="177"/>
      <c r="BU23" s="178">
        <f t="shared" si="6"/>
        <v>0</v>
      </c>
      <c r="BV23" s="178"/>
      <c r="BW23" s="178"/>
      <c r="BX23" s="178"/>
      <c r="BY23" s="179">
        <f t="shared" si="7"/>
        <v>0</v>
      </c>
      <c r="BZ23" s="179"/>
      <c r="CA23" s="179"/>
    </row>
    <row r="24" spans="2:79" ht="18" hidden="1" customHeight="1" x14ac:dyDescent="0.45">
      <c r="B24" s="180" t="s">
        <v>53</v>
      </c>
      <c r="C24" s="180"/>
      <c r="D24" s="61"/>
      <c r="E24" s="181"/>
      <c r="F24" s="181"/>
      <c r="G24" s="62" t="s">
        <v>23</v>
      </c>
      <c r="H24" s="189"/>
      <c r="I24" s="189"/>
      <c r="J24" s="63" t="s">
        <v>19</v>
      </c>
      <c r="K24" s="181"/>
      <c r="L24" s="181"/>
      <c r="M24" s="62" t="s">
        <v>23</v>
      </c>
      <c r="N24" s="189"/>
      <c r="O24" s="189"/>
      <c r="P24" s="183"/>
      <c r="Q24" s="183"/>
      <c r="R24" s="183"/>
      <c r="S24" s="183"/>
      <c r="T24" s="190"/>
      <c r="U24" s="190"/>
      <c r="V24" s="190"/>
      <c r="W24" s="190"/>
      <c r="X24" s="190"/>
      <c r="Y24" s="190"/>
      <c r="Z24" s="190"/>
      <c r="AA24" s="190"/>
      <c r="AB24" s="190">
        <v>0</v>
      </c>
      <c r="AC24" s="190"/>
      <c r="AD24" s="190"/>
      <c r="AE24" s="190"/>
      <c r="AF24" s="190">
        <v>0</v>
      </c>
      <c r="AG24" s="190"/>
      <c r="AH24" s="190"/>
      <c r="AI24" s="190"/>
      <c r="AJ24" s="184">
        <f t="shared" si="0"/>
        <v>0</v>
      </c>
      <c r="AK24" s="184"/>
      <c r="AL24" s="184"/>
      <c r="AM24" s="184"/>
      <c r="AN24" s="185">
        <f t="shared" si="1"/>
        <v>0</v>
      </c>
      <c r="AO24" s="185"/>
      <c r="AP24" s="185"/>
      <c r="AQ24" s="186">
        <f t="shared" si="2"/>
        <v>0</v>
      </c>
      <c r="AR24" s="186"/>
      <c r="AS24" s="186"/>
      <c r="AT24" s="186"/>
      <c r="AU24" s="296">
        <f t="shared" si="3"/>
        <v>0</v>
      </c>
      <c r="AV24" s="296"/>
      <c r="AW24" s="296"/>
      <c r="AX24" s="188">
        <f t="shared" si="8"/>
        <v>0</v>
      </c>
      <c r="AY24" s="188"/>
      <c r="AZ24" s="188"/>
      <c r="BA24" s="188"/>
      <c r="BB24" s="186">
        <f t="shared" si="9"/>
        <v>0</v>
      </c>
      <c r="BC24" s="186"/>
      <c r="BD24" s="186"/>
      <c r="BE24" s="186"/>
      <c r="BF24" s="156">
        <f t="shared" si="4"/>
        <v>0</v>
      </c>
      <c r="BG24" s="156"/>
      <c r="BH24" s="156"/>
      <c r="BI24" s="156"/>
      <c r="BJ24" s="176">
        <f t="shared" si="5"/>
        <v>0</v>
      </c>
      <c r="BK24" s="176"/>
      <c r="BQ24" s="177">
        <f t="shared" si="10"/>
        <v>0</v>
      </c>
      <c r="BR24" s="177"/>
      <c r="BS24" s="177"/>
      <c r="BT24" s="177"/>
      <c r="BU24" s="178">
        <f t="shared" si="6"/>
        <v>0</v>
      </c>
      <c r="BV24" s="178"/>
      <c r="BW24" s="178"/>
      <c r="BX24" s="178"/>
      <c r="BY24" s="179">
        <f t="shared" si="7"/>
        <v>0</v>
      </c>
      <c r="BZ24" s="179"/>
      <c r="CA24" s="179"/>
    </row>
    <row r="25" spans="2:79" ht="18" hidden="1" customHeight="1" x14ac:dyDescent="0.45">
      <c r="B25" s="180" t="s">
        <v>53</v>
      </c>
      <c r="C25" s="180"/>
      <c r="D25" s="61"/>
      <c r="E25" s="181"/>
      <c r="F25" s="181"/>
      <c r="G25" s="62" t="s">
        <v>23</v>
      </c>
      <c r="H25" s="189"/>
      <c r="I25" s="189"/>
      <c r="J25" s="63" t="s">
        <v>19</v>
      </c>
      <c r="K25" s="181"/>
      <c r="L25" s="181"/>
      <c r="M25" s="62" t="s">
        <v>23</v>
      </c>
      <c r="N25" s="189"/>
      <c r="O25" s="189"/>
      <c r="P25" s="183"/>
      <c r="Q25" s="183"/>
      <c r="R25" s="183"/>
      <c r="S25" s="183"/>
      <c r="T25" s="190"/>
      <c r="U25" s="190"/>
      <c r="V25" s="190"/>
      <c r="W25" s="190"/>
      <c r="X25" s="190"/>
      <c r="Y25" s="190"/>
      <c r="Z25" s="190"/>
      <c r="AA25" s="190"/>
      <c r="AB25" s="190">
        <v>0</v>
      </c>
      <c r="AC25" s="190"/>
      <c r="AD25" s="190"/>
      <c r="AE25" s="190"/>
      <c r="AF25" s="190">
        <v>0</v>
      </c>
      <c r="AG25" s="190"/>
      <c r="AH25" s="190"/>
      <c r="AI25" s="190"/>
      <c r="AJ25" s="184">
        <f t="shared" si="0"/>
        <v>0</v>
      </c>
      <c r="AK25" s="184"/>
      <c r="AL25" s="184"/>
      <c r="AM25" s="184"/>
      <c r="AN25" s="185">
        <f t="shared" si="1"/>
        <v>0</v>
      </c>
      <c r="AO25" s="185"/>
      <c r="AP25" s="185"/>
      <c r="AQ25" s="186">
        <f t="shared" si="2"/>
        <v>0</v>
      </c>
      <c r="AR25" s="186"/>
      <c r="AS25" s="186"/>
      <c r="AT25" s="186"/>
      <c r="AU25" s="296">
        <f t="shared" si="3"/>
        <v>0</v>
      </c>
      <c r="AV25" s="296"/>
      <c r="AW25" s="296"/>
      <c r="AX25" s="188">
        <f t="shared" si="8"/>
        <v>0</v>
      </c>
      <c r="AY25" s="188"/>
      <c r="AZ25" s="188"/>
      <c r="BA25" s="188"/>
      <c r="BB25" s="186">
        <f t="shared" si="9"/>
        <v>0</v>
      </c>
      <c r="BC25" s="186"/>
      <c r="BD25" s="186"/>
      <c r="BE25" s="186"/>
      <c r="BF25" s="156">
        <f t="shared" si="4"/>
        <v>0</v>
      </c>
      <c r="BG25" s="156"/>
      <c r="BH25" s="156"/>
      <c r="BI25" s="156"/>
      <c r="BJ25" s="176">
        <f t="shared" si="5"/>
        <v>0</v>
      </c>
      <c r="BK25" s="176"/>
      <c r="BQ25" s="177">
        <f t="shared" si="10"/>
        <v>0</v>
      </c>
      <c r="BR25" s="177"/>
      <c r="BS25" s="177"/>
      <c r="BT25" s="177"/>
      <c r="BU25" s="178">
        <f t="shared" si="6"/>
        <v>0</v>
      </c>
      <c r="BV25" s="178"/>
      <c r="BW25" s="178"/>
      <c r="BX25" s="178"/>
      <c r="BY25" s="179">
        <f t="shared" si="7"/>
        <v>0</v>
      </c>
      <c r="BZ25" s="179"/>
      <c r="CA25" s="179"/>
    </row>
    <row r="26" spans="2:79" ht="18" hidden="1" customHeight="1" x14ac:dyDescent="0.45">
      <c r="B26" s="180">
        <v>0</v>
      </c>
      <c r="C26" s="180"/>
      <c r="D26" s="58"/>
      <c r="E26" s="181"/>
      <c r="F26" s="181"/>
      <c r="G26" s="59" t="s">
        <v>23</v>
      </c>
      <c r="H26" s="182"/>
      <c r="I26" s="182"/>
      <c r="J26" s="60" t="s">
        <v>19</v>
      </c>
      <c r="K26" s="181"/>
      <c r="L26" s="181"/>
      <c r="M26" s="59" t="s">
        <v>23</v>
      </c>
      <c r="N26" s="182"/>
      <c r="O26" s="182"/>
      <c r="P26" s="183"/>
      <c r="Q26" s="183"/>
      <c r="R26" s="183"/>
      <c r="S26" s="183"/>
      <c r="T26" s="183"/>
      <c r="U26" s="183"/>
      <c r="V26" s="183"/>
      <c r="W26" s="183"/>
      <c r="X26" s="183"/>
      <c r="Y26" s="183"/>
      <c r="Z26" s="183"/>
      <c r="AA26" s="183"/>
      <c r="AB26" s="183">
        <v>0</v>
      </c>
      <c r="AC26" s="183"/>
      <c r="AD26" s="183"/>
      <c r="AE26" s="183"/>
      <c r="AF26" s="183">
        <v>0</v>
      </c>
      <c r="AG26" s="183"/>
      <c r="AH26" s="183"/>
      <c r="AI26" s="183"/>
      <c r="AJ26" s="184">
        <f t="shared" si="0"/>
        <v>0</v>
      </c>
      <c r="AK26" s="184"/>
      <c r="AL26" s="184"/>
      <c r="AM26" s="184"/>
      <c r="AN26" s="185">
        <f t="shared" si="1"/>
        <v>0</v>
      </c>
      <c r="AO26" s="185"/>
      <c r="AP26" s="185"/>
      <c r="AQ26" s="186">
        <f t="shared" si="2"/>
        <v>0</v>
      </c>
      <c r="AR26" s="186"/>
      <c r="AS26" s="186"/>
      <c r="AT26" s="186"/>
      <c r="AU26" s="296">
        <f t="shared" si="3"/>
        <v>0</v>
      </c>
      <c r="AV26" s="296"/>
      <c r="AW26" s="296"/>
      <c r="AX26" s="188">
        <f t="shared" si="8"/>
        <v>0</v>
      </c>
      <c r="AY26" s="188"/>
      <c r="AZ26" s="188"/>
      <c r="BA26" s="188"/>
      <c r="BB26" s="186">
        <f t="shared" si="9"/>
        <v>0</v>
      </c>
      <c r="BC26" s="186"/>
      <c r="BD26" s="186"/>
      <c r="BE26" s="186"/>
      <c r="BF26" s="156">
        <f t="shared" si="4"/>
        <v>0</v>
      </c>
      <c r="BG26" s="156"/>
      <c r="BH26" s="156"/>
      <c r="BI26" s="156"/>
      <c r="BJ26" s="176">
        <f t="shared" si="5"/>
        <v>0</v>
      </c>
      <c r="BK26" s="176"/>
      <c r="BQ26" s="177">
        <f t="shared" si="10"/>
        <v>0</v>
      </c>
      <c r="BR26" s="177"/>
      <c r="BS26" s="177"/>
      <c r="BT26" s="177"/>
      <c r="BU26" s="178">
        <f t="shared" si="6"/>
        <v>0</v>
      </c>
      <c r="BV26" s="178"/>
      <c r="BW26" s="178"/>
      <c r="BX26" s="178"/>
      <c r="BY26" s="179">
        <f t="shared" si="7"/>
        <v>0</v>
      </c>
      <c r="BZ26" s="179"/>
      <c r="CA26" s="179"/>
    </row>
    <row r="27" spans="2:79" ht="18" hidden="1" customHeight="1" x14ac:dyDescent="0.45">
      <c r="B27" s="180">
        <v>0</v>
      </c>
      <c r="C27" s="180"/>
      <c r="D27" s="61"/>
      <c r="E27" s="181"/>
      <c r="F27" s="181"/>
      <c r="G27" s="62" t="s">
        <v>23</v>
      </c>
      <c r="H27" s="189"/>
      <c r="I27" s="189"/>
      <c r="J27" s="63" t="s">
        <v>19</v>
      </c>
      <c r="K27" s="181"/>
      <c r="L27" s="181"/>
      <c r="M27" s="62" t="s">
        <v>23</v>
      </c>
      <c r="N27" s="189"/>
      <c r="O27" s="189"/>
      <c r="P27" s="183"/>
      <c r="Q27" s="183"/>
      <c r="R27" s="183"/>
      <c r="S27" s="183"/>
      <c r="T27" s="190"/>
      <c r="U27" s="190"/>
      <c r="V27" s="190"/>
      <c r="W27" s="190"/>
      <c r="X27" s="190"/>
      <c r="Y27" s="190"/>
      <c r="Z27" s="190"/>
      <c r="AA27" s="190"/>
      <c r="AB27" s="190">
        <v>0</v>
      </c>
      <c r="AC27" s="190"/>
      <c r="AD27" s="190"/>
      <c r="AE27" s="190"/>
      <c r="AF27" s="190">
        <v>0</v>
      </c>
      <c r="AG27" s="190"/>
      <c r="AH27" s="190"/>
      <c r="AI27" s="190"/>
      <c r="AJ27" s="184">
        <f t="shared" si="0"/>
        <v>0</v>
      </c>
      <c r="AK27" s="184"/>
      <c r="AL27" s="184"/>
      <c r="AM27" s="184"/>
      <c r="AN27" s="185">
        <f t="shared" si="1"/>
        <v>0</v>
      </c>
      <c r="AO27" s="185"/>
      <c r="AP27" s="185"/>
      <c r="AQ27" s="186">
        <f t="shared" si="2"/>
        <v>0</v>
      </c>
      <c r="AR27" s="186"/>
      <c r="AS27" s="186"/>
      <c r="AT27" s="186"/>
      <c r="AU27" s="296">
        <f t="shared" si="3"/>
        <v>0</v>
      </c>
      <c r="AV27" s="296"/>
      <c r="AW27" s="296"/>
      <c r="AX27" s="188">
        <f t="shared" si="8"/>
        <v>0</v>
      </c>
      <c r="AY27" s="188"/>
      <c r="AZ27" s="188"/>
      <c r="BA27" s="188"/>
      <c r="BB27" s="186">
        <f t="shared" si="9"/>
        <v>0</v>
      </c>
      <c r="BC27" s="186"/>
      <c r="BD27" s="186"/>
      <c r="BE27" s="186"/>
      <c r="BF27" s="156">
        <f t="shared" si="4"/>
        <v>0</v>
      </c>
      <c r="BG27" s="156"/>
      <c r="BH27" s="156"/>
      <c r="BI27" s="156"/>
      <c r="BJ27" s="176">
        <f t="shared" si="5"/>
        <v>0</v>
      </c>
      <c r="BK27" s="176"/>
      <c r="BQ27" s="177">
        <f t="shared" si="10"/>
        <v>0</v>
      </c>
      <c r="BR27" s="177"/>
      <c r="BS27" s="177"/>
      <c r="BT27" s="177"/>
      <c r="BU27" s="178">
        <f t="shared" si="6"/>
        <v>0</v>
      </c>
      <c r="BV27" s="178"/>
      <c r="BW27" s="178"/>
      <c r="BX27" s="178"/>
      <c r="BY27" s="179">
        <f t="shared" si="7"/>
        <v>0</v>
      </c>
      <c r="BZ27" s="179"/>
      <c r="CA27" s="179"/>
    </row>
    <row r="28" spans="2:79" ht="18" hidden="1" customHeight="1" x14ac:dyDescent="0.45">
      <c r="B28" s="180">
        <v>0</v>
      </c>
      <c r="C28" s="180"/>
      <c r="D28" s="61"/>
      <c r="E28" s="181"/>
      <c r="F28" s="181"/>
      <c r="G28" s="62" t="s">
        <v>23</v>
      </c>
      <c r="H28" s="189"/>
      <c r="I28" s="189"/>
      <c r="J28" s="63" t="s">
        <v>19</v>
      </c>
      <c r="K28" s="181"/>
      <c r="L28" s="181"/>
      <c r="M28" s="62" t="s">
        <v>23</v>
      </c>
      <c r="N28" s="189"/>
      <c r="O28" s="189"/>
      <c r="P28" s="183"/>
      <c r="Q28" s="183"/>
      <c r="R28" s="183"/>
      <c r="S28" s="183"/>
      <c r="T28" s="190"/>
      <c r="U28" s="190"/>
      <c r="V28" s="190"/>
      <c r="W28" s="190"/>
      <c r="X28" s="190"/>
      <c r="Y28" s="190"/>
      <c r="Z28" s="190"/>
      <c r="AA28" s="190"/>
      <c r="AB28" s="190">
        <v>0</v>
      </c>
      <c r="AC28" s="190"/>
      <c r="AD28" s="190"/>
      <c r="AE28" s="190"/>
      <c r="AF28" s="190">
        <v>0</v>
      </c>
      <c r="AG28" s="190"/>
      <c r="AH28" s="190"/>
      <c r="AI28" s="190"/>
      <c r="AJ28" s="184">
        <f t="shared" si="0"/>
        <v>0</v>
      </c>
      <c r="AK28" s="184"/>
      <c r="AL28" s="184"/>
      <c r="AM28" s="184"/>
      <c r="AN28" s="185">
        <f t="shared" si="1"/>
        <v>0</v>
      </c>
      <c r="AO28" s="185"/>
      <c r="AP28" s="185"/>
      <c r="AQ28" s="186">
        <f t="shared" si="2"/>
        <v>0</v>
      </c>
      <c r="AR28" s="186"/>
      <c r="AS28" s="186"/>
      <c r="AT28" s="186"/>
      <c r="AU28" s="296">
        <f t="shared" si="3"/>
        <v>0</v>
      </c>
      <c r="AV28" s="296"/>
      <c r="AW28" s="296"/>
      <c r="AX28" s="188">
        <f t="shared" si="8"/>
        <v>0</v>
      </c>
      <c r="AY28" s="188"/>
      <c r="AZ28" s="188"/>
      <c r="BA28" s="188"/>
      <c r="BB28" s="186">
        <f t="shared" si="9"/>
        <v>0</v>
      </c>
      <c r="BC28" s="186"/>
      <c r="BD28" s="186"/>
      <c r="BE28" s="186"/>
      <c r="BF28" s="156">
        <f t="shared" si="4"/>
        <v>0</v>
      </c>
      <c r="BG28" s="156"/>
      <c r="BH28" s="156"/>
      <c r="BI28" s="156"/>
      <c r="BJ28" s="176">
        <f t="shared" si="5"/>
        <v>0</v>
      </c>
      <c r="BK28" s="176"/>
      <c r="BQ28" s="177">
        <f t="shared" si="10"/>
        <v>0</v>
      </c>
      <c r="BR28" s="177"/>
      <c r="BS28" s="177"/>
      <c r="BT28" s="177"/>
      <c r="BU28" s="178">
        <f t="shared" si="6"/>
        <v>0</v>
      </c>
      <c r="BV28" s="178"/>
      <c r="BW28" s="178"/>
      <c r="BX28" s="178"/>
      <c r="BY28" s="179">
        <f t="shared" si="7"/>
        <v>0</v>
      </c>
      <c r="BZ28" s="179"/>
      <c r="CA28" s="179"/>
    </row>
    <row r="29" spans="2:79" ht="18" hidden="1" customHeight="1" x14ac:dyDescent="0.45">
      <c r="B29" s="180">
        <v>0</v>
      </c>
      <c r="C29" s="180"/>
      <c r="D29" s="61"/>
      <c r="E29" s="181"/>
      <c r="F29" s="181"/>
      <c r="G29" s="62" t="s">
        <v>23</v>
      </c>
      <c r="H29" s="189"/>
      <c r="I29" s="189"/>
      <c r="J29" s="63" t="s">
        <v>19</v>
      </c>
      <c r="K29" s="181"/>
      <c r="L29" s="181"/>
      <c r="M29" s="62" t="s">
        <v>23</v>
      </c>
      <c r="N29" s="189"/>
      <c r="O29" s="189"/>
      <c r="P29" s="183"/>
      <c r="Q29" s="183"/>
      <c r="R29" s="183"/>
      <c r="S29" s="183"/>
      <c r="T29" s="190"/>
      <c r="U29" s="190"/>
      <c r="V29" s="190"/>
      <c r="W29" s="190"/>
      <c r="X29" s="190"/>
      <c r="Y29" s="190"/>
      <c r="Z29" s="190"/>
      <c r="AA29" s="190"/>
      <c r="AB29" s="190">
        <v>0</v>
      </c>
      <c r="AC29" s="190"/>
      <c r="AD29" s="190"/>
      <c r="AE29" s="190"/>
      <c r="AF29" s="190">
        <v>0</v>
      </c>
      <c r="AG29" s="190"/>
      <c r="AH29" s="190"/>
      <c r="AI29" s="190"/>
      <c r="AJ29" s="184">
        <f t="shared" si="0"/>
        <v>0</v>
      </c>
      <c r="AK29" s="184"/>
      <c r="AL29" s="184"/>
      <c r="AM29" s="184"/>
      <c r="AN29" s="185">
        <f t="shared" si="1"/>
        <v>0</v>
      </c>
      <c r="AO29" s="185"/>
      <c r="AP29" s="185"/>
      <c r="AQ29" s="186">
        <f t="shared" si="2"/>
        <v>0</v>
      </c>
      <c r="AR29" s="186"/>
      <c r="AS29" s="186"/>
      <c r="AT29" s="186"/>
      <c r="AU29" s="296">
        <f t="shared" si="3"/>
        <v>0</v>
      </c>
      <c r="AV29" s="296"/>
      <c r="AW29" s="296"/>
      <c r="AX29" s="188">
        <f t="shared" si="8"/>
        <v>0</v>
      </c>
      <c r="AY29" s="188"/>
      <c r="AZ29" s="188"/>
      <c r="BA29" s="188"/>
      <c r="BB29" s="186">
        <f t="shared" si="9"/>
        <v>0</v>
      </c>
      <c r="BC29" s="186"/>
      <c r="BD29" s="186"/>
      <c r="BE29" s="186"/>
      <c r="BF29" s="156">
        <f t="shared" si="4"/>
        <v>0</v>
      </c>
      <c r="BG29" s="156"/>
      <c r="BH29" s="156"/>
      <c r="BI29" s="156"/>
      <c r="BJ29" s="176">
        <f t="shared" si="5"/>
        <v>0</v>
      </c>
      <c r="BK29" s="176"/>
      <c r="BQ29" s="177">
        <f t="shared" si="10"/>
        <v>0</v>
      </c>
      <c r="BR29" s="177"/>
      <c r="BS29" s="177"/>
      <c r="BT29" s="177"/>
      <c r="BU29" s="178">
        <f t="shared" si="6"/>
        <v>0</v>
      </c>
      <c r="BV29" s="178"/>
      <c r="BW29" s="178"/>
      <c r="BX29" s="178"/>
      <c r="BY29" s="179">
        <f t="shared" si="7"/>
        <v>0</v>
      </c>
      <c r="BZ29" s="179"/>
      <c r="CA29" s="179"/>
    </row>
    <row r="30" spans="2:79" ht="18" hidden="1" customHeight="1" x14ac:dyDescent="0.45">
      <c r="B30" s="180" t="s">
        <v>53</v>
      </c>
      <c r="C30" s="180"/>
      <c r="D30" s="61"/>
      <c r="E30" s="181"/>
      <c r="F30" s="181"/>
      <c r="G30" s="62" t="s">
        <v>23</v>
      </c>
      <c r="H30" s="189"/>
      <c r="I30" s="189"/>
      <c r="J30" s="63" t="s">
        <v>19</v>
      </c>
      <c r="K30" s="181"/>
      <c r="L30" s="181"/>
      <c r="M30" s="62" t="s">
        <v>23</v>
      </c>
      <c r="N30" s="189"/>
      <c r="O30" s="189"/>
      <c r="P30" s="183"/>
      <c r="Q30" s="183"/>
      <c r="R30" s="183"/>
      <c r="S30" s="183"/>
      <c r="T30" s="190"/>
      <c r="U30" s="190"/>
      <c r="V30" s="190"/>
      <c r="W30" s="190"/>
      <c r="X30" s="190"/>
      <c r="Y30" s="190"/>
      <c r="Z30" s="190"/>
      <c r="AA30" s="190"/>
      <c r="AB30" s="190">
        <v>0</v>
      </c>
      <c r="AC30" s="190"/>
      <c r="AD30" s="190"/>
      <c r="AE30" s="190"/>
      <c r="AF30" s="190">
        <v>0</v>
      </c>
      <c r="AG30" s="190"/>
      <c r="AH30" s="190"/>
      <c r="AI30" s="190"/>
      <c r="AJ30" s="184">
        <f t="shared" si="0"/>
        <v>0</v>
      </c>
      <c r="AK30" s="184"/>
      <c r="AL30" s="184"/>
      <c r="AM30" s="184"/>
      <c r="AN30" s="185">
        <f t="shared" si="1"/>
        <v>0</v>
      </c>
      <c r="AO30" s="185"/>
      <c r="AP30" s="185"/>
      <c r="AQ30" s="186">
        <f t="shared" si="2"/>
        <v>0</v>
      </c>
      <c r="AR30" s="186"/>
      <c r="AS30" s="186"/>
      <c r="AT30" s="186"/>
      <c r="AU30" s="296">
        <f t="shared" si="3"/>
        <v>0</v>
      </c>
      <c r="AV30" s="296"/>
      <c r="AW30" s="296"/>
      <c r="AX30" s="188">
        <f t="shared" si="8"/>
        <v>0</v>
      </c>
      <c r="AY30" s="188"/>
      <c r="AZ30" s="188"/>
      <c r="BA30" s="188"/>
      <c r="BB30" s="186">
        <f t="shared" si="9"/>
        <v>0</v>
      </c>
      <c r="BC30" s="186"/>
      <c r="BD30" s="186"/>
      <c r="BE30" s="186"/>
      <c r="BF30" s="156">
        <f t="shared" si="4"/>
        <v>0</v>
      </c>
      <c r="BG30" s="156"/>
      <c r="BH30" s="156"/>
      <c r="BI30" s="156"/>
      <c r="BJ30" s="176">
        <f t="shared" si="5"/>
        <v>0</v>
      </c>
      <c r="BK30" s="176"/>
      <c r="BQ30" s="177">
        <f t="shared" si="10"/>
        <v>0</v>
      </c>
      <c r="BR30" s="177"/>
      <c r="BS30" s="177"/>
      <c r="BT30" s="177"/>
      <c r="BU30" s="178">
        <f t="shared" si="6"/>
        <v>0</v>
      </c>
      <c r="BV30" s="178"/>
      <c r="BW30" s="178"/>
      <c r="BX30" s="178"/>
      <c r="BY30" s="179">
        <f t="shared" si="7"/>
        <v>0</v>
      </c>
      <c r="BZ30" s="179"/>
      <c r="CA30" s="179"/>
    </row>
    <row r="31" spans="2:79" ht="18" hidden="1" customHeight="1" x14ac:dyDescent="0.45">
      <c r="B31" s="180" t="s">
        <v>53</v>
      </c>
      <c r="C31" s="180"/>
      <c r="D31" s="61"/>
      <c r="E31" s="181"/>
      <c r="F31" s="181"/>
      <c r="G31" s="62" t="s">
        <v>23</v>
      </c>
      <c r="H31" s="189"/>
      <c r="I31" s="189"/>
      <c r="J31" s="63" t="s">
        <v>19</v>
      </c>
      <c r="K31" s="181"/>
      <c r="L31" s="181"/>
      <c r="M31" s="62" t="s">
        <v>23</v>
      </c>
      <c r="N31" s="189"/>
      <c r="O31" s="189"/>
      <c r="P31" s="183"/>
      <c r="Q31" s="183"/>
      <c r="R31" s="183"/>
      <c r="S31" s="183"/>
      <c r="T31" s="190"/>
      <c r="U31" s="190"/>
      <c r="V31" s="190"/>
      <c r="W31" s="190"/>
      <c r="X31" s="190"/>
      <c r="Y31" s="190"/>
      <c r="Z31" s="190"/>
      <c r="AA31" s="190"/>
      <c r="AB31" s="190">
        <v>0</v>
      </c>
      <c r="AC31" s="190"/>
      <c r="AD31" s="190"/>
      <c r="AE31" s="190"/>
      <c r="AF31" s="190">
        <v>0</v>
      </c>
      <c r="AG31" s="190"/>
      <c r="AH31" s="190"/>
      <c r="AI31" s="190"/>
      <c r="AJ31" s="184">
        <f t="shared" si="0"/>
        <v>0</v>
      </c>
      <c r="AK31" s="184"/>
      <c r="AL31" s="184"/>
      <c r="AM31" s="184"/>
      <c r="AN31" s="185">
        <f t="shared" si="1"/>
        <v>0</v>
      </c>
      <c r="AO31" s="185"/>
      <c r="AP31" s="185"/>
      <c r="AQ31" s="186">
        <f t="shared" si="2"/>
        <v>0</v>
      </c>
      <c r="AR31" s="186"/>
      <c r="AS31" s="186"/>
      <c r="AT31" s="186"/>
      <c r="AU31" s="296">
        <f t="shared" si="3"/>
        <v>0</v>
      </c>
      <c r="AV31" s="296"/>
      <c r="AW31" s="296"/>
      <c r="AX31" s="188">
        <f t="shared" si="8"/>
        <v>0</v>
      </c>
      <c r="AY31" s="188"/>
      <c r="AZ31" s="188"/>
      <c r="BA31" s="188"/>
      <c r="BB31" s="186">
        <f t="shared" si="9"/>
        <v>0</v>
      </c>
      <c r="BC31" s="186"/>
      <c r="BD31" s="186"/>
      <c r="BE31" s="186"/>
      <c r="BF31" s="156">
        <f t="shared" si="4"/>
        <v>0</v>
      </c>
      <c r="BG31" s="156"/>
      <c r="BH31" s="156"/>
      <c r="BI31" s="156"/>
      <c r="BJ31" s="176">
        <f t="shared" si="5"/>
        <v>0</v>
      </c>
      <c r="BK31" s="176"/>
      <c r="BQ31" s="177">
        <f t="shared" si="10"/>
        <v>0</v>
      </c>
      <c r="BR31" s="177"/>
      <c r="BS31" s="177"/>
      <c r="BT31" s="177"/>
      <c r="BU31" s="178">
        <f t="shared" si="6"/>
        <v>0</v>
      </c>
      <c r="BV31" s="178"/>
      <c r="BW31" s="178"/>
      <c r="BX31" s="178"/>
      <c r="BY31" s="179">
        <f t="shared" si="7"/>
        <v>0</v>
      </c>
      <c r="BZ31" s="179"/>
      <c r="CA31" s="179"/>
    </row>
    <row r="32" spans="2:79" ht="18" hidden="1" customHeight="1" x14ac:dyDescent="0.45">
      <c r="B32" s="180">
        <v>0</v>
      </c>
      <c r="C32" s="180"/>
      <c r="D32" s="58"/>
      <c r="E32" s="181"/>
      <c r="F32" s="181"/>
      <c r="G32" s="59" t="s">
        <v>23</v>
      </c>
      <c r="H32" s="182"/>
      <c r="I32" s="182"/>
      <c r="J32" s="60" t="s">
        <v>19</v>
      </c>
      <c r="K32" s="181"/>
      <c r="L32" s="181"/>
      <c r="M32" s="59" t="s">
        <v>23</v>
      </c>
      <c r="N32" s="182"/>
      <c r="O32" s="182"/>
      <c r="P32" s="183"/>
      <c r="Q32" s="183"/>
      <c r="R32" s="183"/>
      <c r="S32" s="183"/>
      <c r="T32" s="183"/>
      <c r="U32" s="183"/>
      <c r="V32" s="183"/>
      <c r="W32" s="183"/>
      <c r="X32" s="183"/>
      <c r="Y32" s="183"/>
      <c r="Z32" s="183"/>
      <c r="AA32" s="183"/>
      <c r="AB32" s="183">
        <v>0</v>
      </c>
      <c r="AC32" s="183"/>
      <c r="AD32" s="183"/>
      <c r="AE32" s="183"/>
      <c r="AF32" s="183">
        <v>0</v>
      </c>
      <c r="AG32" s="183"/>
      <c r="AH32" s="183"/>
      <c r="AI32" s="183"/>
      <c r="AJ32" s="184">
        <f t="shared" si="0"/>
        <v>0</v>
      </c>
      <c r="AK32" s="184"/>
      <c r="AL32" s="184"/>
      <c r="AM32" s="184"/>
      <c r="AN32" s="185">
        <f t="shared" si="1"/>
        <v>0</v>
      </c>
      <c r="AO32" s="185"/>
      <c r="AP32" s="185"/>
      <c r="AQ32" s="186">
        <f t="shared" si="2"/>
        <v>0</v>
      </c>
      <c r="AR32" s="186"/>
      <c r="AS32" s="186"/>
      <c r="AT32" s="186"/>
      <c r="AU32" s="296">
        <f t="shared" si="3"/>
        <v>0</v>
      </c>
      <c r="AV32" s="296"/>
      <c r="AW32" s="296"/>
      <c r="AX32" s="188">
        <f t="shared" si="8"/>
        <v>0</v>
      </c>
      <c r="AY32" s="188"/>
      <c r="AZ32" s="188"/>
      <c r="BA32" s="188"/>
      <c r="BB32" s="186">
        <f t="shared" si="9"/>
        <v>0</v>
      </c>
      <c r="BC32" s="186"/>
      <c r="BD32" s="186"/>
      <c r="BE32" s="186"/>
      <c r="BF32" s="156">
        <f t="shared" si="4"/>
        <v>0</v>
      </c>
      <c r="BG32" s="156"/>
      <c r="BH32" s="156"/>
      <c r="BI32" s="156"/>
      <c r="BJ32" s="176">
        <f t="shared" si="5"/>
        <v>0</v>
      </c>
      <c r="BK32" s="176"/>
      <c r="BQ32" s="177">
        <f t="shared" si="10"/>
        <v>0</v>
      </c>
      <c r="BR32" s="177"/>
      <c r="BS32" s="177"/>
      <c r="BT32" s="177"/>
      <c r="BU32" s="178">
        <f t="shared" si="6"/>
        <v>0</v>
      </c>
      <c r="BV32" s="178"/>
      <c r="BW32" s="178"/>
      <c r="BX32" s="178"/>
      <c r="BY32" s="179">
        <f t="shared" si="7"/>
        <v>0</v>
      </c>
      <c r="BZ32" s="179"/>
      <c r="CA32" s="179"/>
    </row>
    <row r="33" spans="1:79" ht="18" hidden="1" customHeight="1" x14ac:dyDescent="0.45">
      <c r="B33" s="180">
        <v>0</v>
      </c>
      <c r="C33" s="180"/>
      <c r="D33" s="61"/>
      <c r="E33" s="181"/>
      <c r="F33" s="181"/>
      <c r="G33" s="62" t="s">
        <v>23</v>
      </c>
      <c r="H33" s="189"/>
      <c r="I33" s="189"/>
      <c r="J33" s="63" t="s">
        <v>19</v>
      </c>
      <c r="K33" s="181"/>
      <c r="L33" s="181"/>
      <c r="M33" s="62" t="s">
        <v>23</v>
      </c>
      <c r="N33" s="189"/>
      <c r="O33" s="189"/>
      <c r="P33" s="183"/>
      <c r="Q33" s="183"/>
      <c r="R33" s="183"/>
      <c r="S33" s="183"/>
      <c r="T33" s="190"/>
      <c r="U33" s="190"/>
      <c r="V33" s="190"/>
      <c r="W33" s="190"/>
      <c r="X33" s="190"/>
      <c r="Y33" s="190"/>
      <c r="Z33" s="190"/>
      <c r="AA33" s="190"/>
      <c r="AB33" s="190">
        <v>0</v>
      </c>
      <c r="AC33" s="190"/>
      <c r="AD33" s="190"/>
      <c r="AE33" s="190"/>
      <c r="AF33" s="190">
        <v>0</v>
      </c>
      <c r="AG33" s="190"/>
      <c r="AH33" s="190"/>
      <c r="AI33" s="190"/>
      <c r="AJ33" s="184">
        <f t="shared" si="0"/>
        <v>0</v>
      </c>
      <c r="AK33" s="184"/>
      <c r="AL33" s="184"/>
      <c r="AM33" s="184"/>
      <c r="AN33" s="185">
        <f t="shared" si="1"/>
        <v>0</v>
      </c>
      <c r="AO33" s="185"/>
      <c r="AP33" s="185"/>
      <c r="AQ33" s="186">
        <f t="shared" si="2"/>
        <v>0</v>
      </c>
      <c r="AR33" s="186"/>
      <c r="AS33" s="186"/>
      <c r="AT33" s="186"/>
      <c r="AU33" s="296">
        <f t="shared" si="3"/>
        <v>0</v>
      </c>
      <c r="AV33" s="296"/>
      <c r="AW33" s="296"/>
      <c r="AX33" s="188">
        <f t="shared" si="8"/>
        <v>0</v>
      </c>
      <c r="AY33" s="188"/>
      <c r="AZ33" s="188"/>
      <c r="BA33" s="188"/>
      <c r="BB33" s="186">
        <f t="shared" si="9"/>
        <v>0</v>
      </c>
      <c r="BC33" s="186"/>
      <c r="BD33" s="186"/>
      <c r="BE33" s="186"/>
      <c r="BF33" s="156">
        <f t="shared" si="4"/>
        <v>0</v>
      </c>
      <c r="BG33" s="156"/>
      <c r="BH33" s="156"/>
      <c r="BI33" s="156"/>
      <c r="BJ33" s="176">
        <f t="shared" si="5"/>
        <v>0</v>
      </c>
      <c r="BK33" s="176"/>
      <c r="BQ33" s="177">
        <f t="shared" si="10"/>
        <v>0</v>
      </c>
      <c r="BR33" s="177"/>
      <c r="BS33" s="177"/>
      <c r="BT33" s="177"/>
      <c r="BU33" s="178">
        <f t="shared" si="6"/>
        <v>0</v>
      </c>
      <c r="BV33" s="178"/>
      <c r="BW33" s="178"/>
      <c r="BX33" s="178"/>
      <c r="BY33" s="179">
        <f t="shared" si="7"/>
        <v>0</v>
      </c>
      <c r="BZ33" s="179"/>
      <c r="CA33" s="179"/>
    </row>
    <row r="34" spans="1:79" ht="18" hidden="1" customHeight="1" x14ac:dyDescent="0.45">
      <c r="B34" s="180">
        <v>0</v>
      </c>
      <c r="C34" s="180"/>
      <c r="D34" s="61"/>
      <c r="E34" s="181"/>
      <c r="F34" s="181"/>
      <c r="G34" s="62" t="s">
        <v>23</v>
      </c>
      <c r="H34" s="189"/>
      <c r="I34" s="189"/>
      <c r="J34" s="63" t="s">
        <v>19</v>
      </c>
      <c r="K34" s="181"/>
      <c r="L34" s="181"/>
      <c r="M34" s="62" t="s">
        <v>23</v>
      </c>
      <c r="N34" s="189"/>
      <c r="O34" s="189"/>
      <c r="P34" s="183"/>
      <c r="Q34" s="183"/>
      <c r="R34" s="183"/>
      <c r="S34" s="183"/>
      <c r="T34" s="190"/>
      <c r="U34" s="190"/>
      <c r="V34" s="190"/>
      <c r="W34" s="190"/>
      <c r="X34" s="190"/>
      <c r="Y34" s="190"/>
      <c r="Z34" s="190"/>
      <c r="AA34" s="190"/>
      <c r="AB34" s="190">
        <v>0</v>
      </c>
      <c r="AC34" s="190"/>
      <c r="AD34" s="190"/>
      <c r="AE34" s="190"/>
      <c r="AF34" s="190">
        <v>0</v>
      </c>
      <c r="AG34" s="190"/>
      <c r="AH34" s="190"/>
      <c r="AI34" s="190"/>
      <c r="AJ34" s="184">
        <f t="shared" si="0"/>
        <v>0</v>
      </c>
      <c r="AK34" s="184"/>
      <c r="AL34" s="184"/>
      <c r="AM34" s="184"/>
      <c r="AN34" s="185">
        <f t="shared" si="1"/>
        <v>0</v>
      </c>
      <c r="AO34" s="185"/>
      <c r="AP34" s="185"/>
      <c r="AQ34" s="186">
        <f t="shared" si="2"/>
        <v>0</v>
      </c>
      <c r="AR34" s="186"/>
      <c r="AS34" s="186"/>
      <c r="AT34" s="186"/>
      <c r="AU34" s="296">
        <f t="shared" si="3"/>
        <v>0</v>
      </c>
      <c r="AV34" s="296"/>
      <c r="AW34" s="296"/>
      <c r="AX34" s="188">
        <f t="shared" si="8"/>
        <v>0</v>
      </c>
      <c r="AY34" s="188"/>
      <c r="AZ34" s="188"/>
      <c r="BA34" s="188"/>
      <c r="BB34" s="186">
        <f t="shared" si="9"/>
        <v>0</v>
      </c>
      <c r="BC34" s="186"/>
      <c r="BD34" s="186"/>
      <c r="BE34" s="186"/>
      <c r="BF34" s="156">
        <f t="shared" si="4"/>
        <v>0</v>
      </c>
      <c r="BG34" s="156"/>
      <c r="BH34" s="156"/>
      <c r="BI34" s="156"/>
      <c r="BJ34" s="176">
        <f t="shared" si="5"/>
        <v>0</v>
      </c>
      <c r="BK34" s="176"/>
      <c r="BQ34" s="177">
        <f t="shared" si="10"/>
        <v>0</v>
      </c>
      <c r="BR34" s="177"/>
      <c r="BS34" s="177"/>
      <c r="BT34" s="177"/>
      <c r="BU34" s="178">
        <f t="shared" si="6"/>
        <v>0</v>
      </c>
      <c r="BV34" s="178"/>
      <c r="BW34" s="178"/>
      <c r="BX34" s="178"/>
      <c r="BY34" s="179">
        <f t="shared" si="7"/>
        <v>0</v>
      </c>
      <c r="BZ34" s="179"/>
      <c r="CA34" s="179"/>
    </row>
    <row r="35" spans="1:79" ht="18" hidden="1" customHeight="1" x14ac:dyDescent="0.45">
      <c r="B35" s="180">
        <v>0</v>
      </c>
      <c r="C35" s="180"/>
      <c r="D35" s="61"/>
      <c r="E35" s="181"/>
      <c r="F35" s="181"/>
      <c r="G35" s="62" t="s">
        <v>23</v>
      </c>
      <c r="H35" s="189"/>
      <c r="I35" s="189"/>
      <c r="J35" s="63" t="s">
        <v>19</v>
      </c>
      <c r="K35" s="181"/>
      <c r="L35" s="181"/>
      <c r="M35" s="62" t="s">
        <v>23</v>
      </c>
      <c r="N35" s="189"/>
      <c r="O35" s="189"/>
      <c r="P35" s="183"/>
      <c r="Q35" s="183"/>
      <c r="R35" s="183"/>
      <c r="S35" s="183"/>
      <c r="T35" s="190"/>
      <c r="U35" s="190"/>
      <c r="V35" s="190"/>
      <c r="W35" s="190"/>
      <c r="X35" s="190"/>
      <c r="Y35" s="190"/>
      <c r="Z35" s="190"/>
      <c r="AA35" s="190"/>
      <c r="AB35" s="190">
        <v>0</v>
      </c>
      <c r="AC35" s="190"/>
      <c r="AD35" s="190"/>
      <c r="AE35" s="190"/>
      <c r="AF35" s="190">
        <v>0</v>
      </c>
      <c r="AG35" s="190"/>
      <c r="AH35" s="190"/>
      <c r="AI35" s="190"/>
      <c r="AJ35" s="184">
        <f t="shared" si="0"/>
        <v>0</v>
      </c>
      <c r="AK35" s="184"/>
      <c r="AL35" s="184"/>
      <c r="AM35" s="184"/>
      <c r="AN35" s="185">
        <f t="shared" si="1"/>
        <v>0</v>
      </c>
      <c r="AO35" s="185"/>
      <c r="AP35" s="185"/>
      <c r="AQ35" s="186">
        <f t="shared" si="2"/>
        <v>0</v>
      </c>
      <c r="AR35" s="186"/>
      <c r="AS35" s="186"/>
      <c r="AT35" s="186"/>
      <c r="AU35" s="296">
        <f t="shared" si="3"/>
        <v>0</v>
      </c>
      <c r="AV35" s="296"/>
      <c r="AW35" s="296"/>
      <c r="AX35" s="188">
        <f t="shared" si="8"/>
        <v>0</v>
      </c>
      <c r="AY35" s="188"/>
      <c r="AZ35" s="188"/>
      <c r="BA35" s="188"/>
      <c r="BB35" s="186">
        <f t="shared" si="9"/>
        <v>0</v>
      </c>
      <c r="BC35" s="186"/>
      <c r="BD35" s="186"/>
      <c r="BE35" s="186"/>
      <c r="BF35" s="156">
        <f t="shared" si="4"/>
        <v>0</v>
      </c>
      <c r="BG35" s="156"/>
      <c r="BH35" s="156"/>
      <c r="BI35" s="156"/>
      <c r="BJ35" s="176">
        <f t="shared" si="5"/>
        <v>0</v>
      </c>
      <c r="BK35" s="176"/>
      <c r="BQ35" s="177">
        <f t="shared" si="10"/>
        <v>0</v>
      </c>
      <c r="BR35" s="177"/>
      <c r="BS35" s="177"/>
      <c r="BT35" s="177"/>
      <c r="BU35" s="178">
        <f t="shared" si="6"/>
        <v>0</v>
      </c>
      <c r="BV35" s="178"/>
      <c r="BW35" s="178"/>
      <c r="BX35" s="178"/>
      <c r="BY35" s="179">
        <f t="shared" si="7"/>
        <v>0</v>
      </c>
      <c r="BZ35" s="179"/>
      <c r="CA35" s="179"/>
    </row>
    <row r="36" spans="1:79" ht="18" hidden="1" customHeight="1" x14ac:dyDescent="0.45">
      <c r="B36" s="180" t="s">
        <v>53</v>
      </c>
      <c r="C36" s="180"/>
      <c r="D36" s="61"/>
      <c r="E36" s="181"/>
      <c r="F36" s="181"/>
      <c r="G36" s="62" t="s">
        <v>23</v>
      </c>
      <c r="H36" s="189"/>
      <c r="I36" s="189"/>
      <c r="J36" s="63" t="s">
        <v>19</v>
      </c>
      <c r="K36" s="181"/>
      <c r="L36" s="181"/>
      <c r="M36" s="62" t="s">
        <v>23</v>
      </c>
      <c r="N36" s="189"/>
      <c r="O36" s="189"/>
      <c r="P36" s="183"/>
      <c r="Q36" s="183"/>
      <c r="R36" s="183"/>
      <c r="S36" s="183"/>
      <c r="T36" s="190"/>
      <c r="U36" s="190"/>
      <c r="V36" s="190"/>
      <c r="W36" s="190"/>
      <c r="X36" s="190"/>
      <c r="Y36" s="190"/>
      <c r="Z36" s="190"/>
      <c r="AA36" s="190"/>
      <c r="AB36" s="190">
        <v>0</v>
      </c>
      <c r="AC36" s="190"/>
      <c r="AD36" s="190"/>
      <c r="AE36" s="190"/>
      <c r="AF36" s="190">
        <v>0</v>
      </c>
      <c r="AG36" s="190"/>
      <c r="AH36" s="190"/>
      <c r="AI36" s="190"/>
      <c r="AJ36" s="184">
        <f t="shared" si="0"/>
        <v>0</v>
      </c>
      <c r="AK36" s="184"/>
      <c r="AL36" s="184"/>
      <c r="AM36" s="184"/>
      <c r="AN36" s="185">
        <f t="shared" si="1"/>
        <v>0</v>
      </c>
      <c r="AO36" s="185"/>
      <c r="AP36" s="185"/>
      <c r="AQ36" s="186">
        <f t="shared" si="2"/>
        <v>0</v>
      </c>
      <c r="AR36" s="186"/>
      <c r="AS36" s="186"/>
      <c r="AT36" s="186"/>
      <c r="AU36" s="296">
        <f t="shared" si="3"/>
        <v>0</v>
      </c>
      <c r="AV36" s="296"/>
      <c r="AW36" s="296"/>
      <c r="AX36" s="188">
        <f t="shared" si="8"/>
        <v>0</v>
      </c>
      <c r="AY36" s="188"/>
      <c r="AZ36" s="188"/>
      <c r="BA36" s="188"/>
      <c r="BB36" s="186">
        <f t="shared" si="9"/>
        <v>0</v>
      </c>
      <c r="BC36" s="186"/>
      <c r="BD36" s="186"/>
      <c r="BE36" s="186"/>
      <c r="BF36" s="156">
        <f t="shared" si="4"/>
        <v>0</v>
      </c>
      <c r="BG36" s="156"/>
      <c r="BH36" s="156"/>
      <c r="BI36" s="156"/>
      <c r="BJ36" s="176">
        <f t="shared" si="5"/>
        <v>0</v>
      </c>
      <c r="BK36" s="176"/>
      <c r="BQ36" s="177">
        <f t="shared" si="10"/>
        <v>0</v>
      </c>
      <c r="BR36" s="177"/>
      <c r="BS36" s="177"/>
      <c r="BT36" s="177"/>
      <c r="BU36" s="178">
        <f t="shared" si="6"/>
        <v>0</v>
      </c>
      <c r="BV36" s="178"/>
      <c r="BW36" s="178"/>
      <c r="BX36" s="178"/>
      <c r="BY36" s="179">
        <f t="shared" si="7"/>
        <v>0</v>
      </c>
      <c r="BZ36" s="179"/>
      <c r="CA36" s="179"/>
    </row>
    <row r="37" spans="1:79" ht="18" hidden="1" customHeight="1" x14ac:dyDescent="0.45">
      <c r="B37" s="180" t="s">
        <v>53</v>
      </c>
      <c r="C37" s="180"/>
      <c r="D37" s="61"/>
      <c r="E37" s="181"/>
      <c r="F37" s="181"/>
      <c r="G37" s="62" t="s">
        <v>23</v>
      </c>
      <c r="H37" s="189"/>
      <c r="I37" s="189"/>
      <c r="J37" s="63" t="s">
        <v>19</v>
      </c>
      <c r="K37" s="181"/>
      <c r="L37" s="181"/>
      <c r="M37" s="62" t="s">
        <v>23</v>
      </c>
      <c r="N37" s="189"/>
      <c r="O37" s="189"/>
      <c r="P37" s="183"/>
      <c r="Q37" s="183"/>
      <c r="R37" s="183"/>
      <c r="S37" s="183"/>
      <c r="T37" s="190"/>
      <c r="U37" s="190"/>
      <c r="V37" s="190"/>
      <c r="W37" s="190"/>
      <c r="X37" s="190"/>
      <c r="Y37" s="190"/>
      <c r="Z37" s="190"/>
      <c r="AA37" s="190"/>
      <c r="AB37" s="190">
        <v>0</v>
      </c>
      <c r="AC37" s="190"/>
      <c r="AD37" s="190"/>
      <c r="AE37" s="190"/>
      <c r="AF37" s="190">
        <v>0</v>
      </c>
      <c r="AG37" s="190"/>
      <c r="AH37" s="190"/>
      <c r="AI37" s="190"/>
      <c r="AJ37" s="184">
        <f t="shared" si="0"/>
        <v>0</v>
      </c>
      <c r="AK37" s="184"/>
      <c r="AL37" s="184"/>
      <c r="AM37" s="184"/>
      <c r="AN37" s="185">
        <f t="shared" si="1"/>
        <v>0</v>
      </c>
      <c r="AO37" s="185"/>
      <c r="AP37" s="185"/>
      <c r="AQ37" s="186">
        <f t="shared" si="2"/>
        <v>0</v>
      </c>
      <c r="AR37" s="186"/>
      <c r="AS37" s="186"/>
      <c r="AT37" s="186"/>
      <c r="AU37" s="296">
        <f t="shared" si="3"/>
        <v>0</v>
      </c>
      <c r="AV37" s="296"/>
      <c r="AW37" s="296"/>
      <c r="AX37" s="188">
        <f t="shared" si="8"/>
        <v>0</v>
      </c>
      <c r="AY37" s="188"/>
      <c r="AZ37" s="188"/>
      <c r="BA37" s="188"/>
      <c r="BB37" s="186">
        <f t="shared" si="9"/>
        <v>0</v>
      </c>
      <c r="BC37" s="186"/>
      <c r="BD37" s="186"/>
      <c r="BE37" s="186"/>
      <c r="BF37" s="156">
        <f t="shared" si="4"/>
        <v>0</v>
      </c>
      <c r="BG37" s="156"/>
      <c r="BH37" s="156"/>
      <c r="BI37" s="156"/>
      <c r="BJ37" s="176">
        <f t="shared" si="5"/>
        <v>0</v>
      </c>
      <c r="BK37" s="176"/>
      <c r="BQ37" s="177">
        <f t="shared" si="10"/>
        <v>0</v>
      </c>
      <c r="BR37" s="177"/>
      <c r="BS37" s="177"/>
      <c r="BT37" s="177"/>
      <c r="BU37" s="178">
        <f t="shared" si="6"/>
        <v>0</v>
      </c>
      <c r="BV37" s="178"/>
      <c r="BW37" s="178"/>
      <c r="BX37" s="178"/>
      <c r="BY37" s="179">
        <f t="shared" si="7"/>
        <v>0</v>
      </c>
      <c r="BZ37" s="179"/>
      <c r="CA37" s="179"/>
    </row>
    <row r="38" spans="1:79" ht="18" hidden="1" customHeight="1" x14ac:dyDescent="0.45">
      <c r="B38" s="180" t="s">
        <v>53</v>
      </c>
      <c r="C38" s="180"/>
      <c r="D38" s="64"/>
      <c r="E38" s="181"/>
      <c r="F38" s="181"/>
      <c r="G38" s="65" t="s">
        <v>23</v>
      </c>
      <c r="H38" s="189"/>
      <c r="I38" s="189"/>
      <c r="J38" s="66" t="s">
        <v>19</v>
      </c>
      <c r="K38" s="181"/>
      <c r="L38" s="181"/>
      <c r="M38" s="65" t="s">
        <v>23</v>
      </c>
      <c r="N38" s="189"/>
      <c r="O38" s="189"/>
      <c r="P38" s="183"/>
      <c r="Q38" s="183"/>
      <c r="R38" s="183"/>
      <c r="S38" s="183"/>
      <c r="T38" s="190"/>
      <c r="U38" s="190"/>
      <c r="V38" s="190"/>
      <c r="W38" s="190"/>
      <c r="X38" s="190"/>
      <c r="Y38" s="190"/>
      <c r="Z38" s="190"/>
      <c r="AA38" s="190"/>
      <c r="AB38" s="190">
        <v>0</v>
      </c>
      <c r="AC38" s="190"/>
      <c r="AD38" s="190"/>
      <c r="AE38" s="190"/>
      <c r="AF38" s="190">
        <v>0</v>
      </c>
      <c r="AG38" s="190"/>
      <c r="AH38" s="190"/>
      <c r="AI38" s="190"/>
      <c r="AJ38" s="191">
        <f t="shared" si="0"/>
        <v>0</v>
      </c>
      <c r="AK38" s="191"/>
      <c r="AL38" s="191"/>
      <c r="AM38" s="191"/>
      <c r="AN38" s="192">
        <f t="shared" si="1"/>
        <v>0</v>
      </c>
      <c r="AO38" s="192"/>
      <c r="AP38" s="192"/>
      <c r="AQ38" s="193">
        <f t="shared" si="2"/>
        <v>0</v>
      </c>
      <c r="AR38" s="193"/>
      <c r="AS38" s="193"/>
      <c r="AT38" s="193"/>
      <c r="AU38" s="297">
        <f t="shared" si="3"/>
        <v>0</v>
      </c>
      <c r="AV38" s="297"/>
      <c r="AW38" s="297"/>
      <c r="AX38" s="195">
        <f t="shared" si="8"/>
        <v>0</v>
      </c>
      <c r="AY38" s="195"/>
      <c r="AZ38" s="195"/>
      <c r="BA38" s="195"/>
      <c r="BB38" s="193">
        <f t="shared" si="9"/>
        <v>0</v>
      </c>
      <c r="BC38" s="193"/>
      <c r="BD38" s="193"/>
      <c r="BE38" s="193"/>
      <c r="BF38" s="196">
        <f t="shared" si="4"/>
        <v>0</v>
      </c>
      <c r="BG38" s="196"/>
      <c r="BH38" s="196"/>
      <c r="BI38" s="196"/>
      <c r="BJ38" s="197">
        <f t="shared" si="5"/>
        <v>0</v>
      </c>
      <c r="BK38" s="197"/>
      <c r="BQ38" s="198">
        <f t="shared" si="10"/>
        <v>0</v>
      </c>
      <c r="BR38" s="198"/>
      <c r="BS38" s="198"/>
      <c r="BT38" s="198"/>
      <c r="BU38" s="199">
        <f t="shared" si="6"/>
        <v>0</v>
      </c>
      <c r="BV38" s="199"/>
      <c r="BW38" s="199"/>
      <c r="BX38" s="199"/>
      <c r="BY38" s="200">
        <f t="shared" si="7"/>
        <v>0</v>
      </c>
      <c r="BZ38" s="200"/>
      <c r="CA38" s="200"/>
    </row>
    <row r="39" spans="1:79" ht="18.75" customHeight="1" x14ac:dyDescent="0.45">
      <c r="AH39" s="201" t="s">
        <v>24</v>
      </c>
      <c r="AI39" s="201"/>
      <c r="AJ39" s="202">
        <f>SUM(AJ9:AM38)</f>
        <v>45750</v>
      </c>
      <c r="AK39" s="202"/>
      <c r="AL39" s="202"/>
      <c r="AM39" s="202"/>
      <c r="AN39" s="298">
        <f>SUM(AN20,AN21,AN22,AN23,AN24,AN25,AN26,AN27,AN28,AN29,AN30,AN31,AN32,AN33,AN34,AN35,AN36,AN37,AN38,AN9,AN10,AN11,AN12,AN13,AN14,AN15,AN16,AN17,AN18,AN19)</f>
        <v>16.25</v>
      </c>
      <c r="AO39" s="298"/>
      <c r="AP39" s="298"/>
      <c r="AQ39" s="299">
        <f>SUM(AQ32:AT38)</f>
        <v>0</v>
      </c>
      <c r="AR39" s="299"/>
      <c r="AS39" s="299"/>
      <c r="AT39" s="299"/>
      <c r="AU39" s="300">
        <f>SUM(AU9,AU10,AU11,AU12,AU13,AU14,AU15,AU16,AU17,AU18,AU19,AU20,AU21,AU22,AU23,AU24,AU25,AU26,AU27,AU28,AU29,AU30,AU31,AU32,AU33,AU34,AU35,AU36,AU37,AU38)</f>
        <v>15</v>
      </c>
      <c r="AV39" s="300"/>
      <c r="AW39" s="300"/>
      <c r="AX39" s="301">
        <f>SUM(AX32:BA38)</f>
        <v>0</v>
      </c>
      <c r="AY39" s="301"/>
      <c r="AZ39" s="301"/>
      <c r="BA39" s="301"/>
      <c r="BB39" s="204" t="e">
        <f>SUM(#REF!,BB32,BB33,BB34,BB35,BB36,BB37,BB38)</f>
        <v>#REF!</v>
      </c>
      <c r="BC39" s="204"/>
      <c r="BD39" s="204"/>
      <c r="BE39" s="204"/>
      <c r="BF39" s="207">
        <f>SUM(BF9,BF10,BF11,BF12,BF13,BF14,BF15,BF16,BF17,BF18,BF19,BF20,BF21,BF22,BF23,BF24,BF25,BF26,BF27,BF28,BF29,BF30,BF31,BF32,BF33,BF34,BF35,BF36,BF37,BF38)</f>
        <v>40125</v>
      </c>
      <c r="BG39" s="207"/>
      <c r="BH39" s="207"/>
      <c r="BI39" s="207"/>
      <c r="BJ39" s="208">
        <f>+SUM(BJ9,BJ10,BJ11,BJ12,BJ13,BJ14,BJ15,BJ16,BJ17,BJ18,BJ19,BJ20,BJ21,BJ22,BJ23,BJ24,BJ25,BJ26,BJ27,BJ28,BJ29,BJ30,BJ31,BJ32,BJ33,BJ34,BJ35,BJ36,BJ37,BJ38)</f>
        <v>75</v>
      </c>
      <c r="BK39" s="208"/>
      <c r="BQ39" s="209">
        <f>SUM(BQ9:BT38)</f>
        <v>50750</v>
      </c>
      <c r="BR39" s="209"/>
      <c r="BS39" s="209"/>
      <c r="BT39" s="209"/>
      <c r="BU39" s="210">
        <f>SUM(BU32:BX38)</f>
        <v>0</v>
      </c>
      <c r="BV39" s="210"/>
      <c r="BW39" s="210"/>
      <c r="BX39" s="210"/>
      <c r="BY39" s="211">
        <f>SUM(BY9,BY10,BY11,BY12,BY13,BY14,BY15,BY16,BY17,BY18,BY19,BY20,BY21,BY22,BY23,BY24,BY25,BY26,BY27,BY28,BY29,BY30,BY31,BY32,BY33,BY34,BY35,BY36,BY37,BY38)</f>
        <v>17</v>
      </c>
      <c r="BZ39" s="211"/>
      <c r="CA39" s="211"/>
    </row>
    <row r="40" spans="1:79" ht="18.75" customHeight="1" x14ac:dyDescent="0.45">
      <c r="AH40" s="201"/>
      <c r="AI40" s="201"/>
      <c r="AJ40" s="202"/>
      <c r="AK40" s="202"/>
      <c r="AL40" s="202"/>
      <c r="AM40" s="202"/>
      <c r="AN40" s="298"/>
      <c r="AO40" s="298"/>
      <c r="AP40" s="298"/>
      <c r="AQ40" s="299"/>
      <c r="AR40" s="299"/>
      <c r="AS40" s="299"/>
      <c r="AT40" s="299"/>
      <c r="AU40" s="300"/>
      <c r="AV40" s="300"/>
      <c r="AW40" s="300"/>
      <c r="AX40" s="301"/>
      <c r="AY40" s="301"/>
      <c r="AZ40" s="301"/>
      <c r="BA40" s="301"/>
      <c r="BB40" s="204"/>
      <c r="BC40" s="204"/>
      <c r="BD40" s="204"/>
      <c r="BE40" s="204"/>
      <c r="BF40" s="207"/>
      <c r="BG40" s="207"/>
      <c r="BH40" s="207"/>
      <c r="BI40" s="207"/>
      <c r="BJ40" s="208"/>
      <c r="BK40" s="208"/>
      <c r="BQ40" s="209"/>
      <c r="BR40" s="209"/>
      <c r="BS40" s="209"/>
      <c r="BT40" s="209"/>
      <c r="BU40" s="210"/>
      <c r="BV40" s="210"/>
      <c r="BW40" s="210"/>
      <c r="BX40" s="210"/>
      <c r="BY40" s="211"/>
      <c r="BZ40" s="211"/>
      <c r="CA40" s="211"/>
    </row>
    <row r="41" spans="1:79" ht="18.75" customHeight="1" x14ac:dyDescent="0.45">
      <c r="BG41" s="67"/>
    </row>
    <row r="42" spans="1:79" ht="18.75" customHeight="1" x14ac:dyDescent="0.45">
      <c r="B42" s="212" t="s">
        <v>54</v>
      </c>
      <c r="C42" s="212"/>
      <c r="D42" s="212"/>
      <c r="E42" s="213" t="s">
        <v>55</v>
      </c>
      <c r="F42" s="213"/>
      <c r="G42" s="213"/>
      <c r="H42" s="213"/>
      <c r="I42" s="214" t="s">
        <v>56</v>
      </c>
      <c r="J42" s="214"/>
      <c r="K42" s="214"/>
      <c r="L42" s="214"/>
      <c r="M42" s="214"/>
      <c r="AE42" s="215" t="s">
        <v>57</v>
      </c>
      <c r="AF42" s="215"/>
      <c r="AG42" s="215"/>
      <c r="AH42" s="280" t="s">
        <v>55</v>
      </c>
      <c r="AI42" s="280"/>
      <c r="AJ42" s="280"/>
      <c r="AK42" s="280"/>
      <c r="AL42" s="279" t="s">
        <v>24</v>
      </c>
      <c r="AM42" s="279"/>
      <c r="AN42" s="279"/>
      <c r="AO42" s="279"/>
      <c r="AP42" s="279"/>
    </row>
    <row r="43" spans="1:79" ht="18.75" customHeight="1" x14ac:dyDescent="0.45">
      <c r="B43" s="212"/>
      <c r="C43" s="212"/>
      <c r="D43" s="212"/>
      <c r="E43" s="218">
        <f>BY39</f>
        <v>17</v>
      </c>
      <c r="F43" s="218"/>
      <c r="G43" s="218"/>
      <c r="H43" s="218"/>
      <c r="I43" s="219">
        <f>BF39</f>
        <v>40125</v>
      </c>
      <c r="J43" s="219"/>
      <c r="K43" s="219"/>
      <c r="L43" s="219"/>
      <c r="M43" s="219"/>
      <c r="AE43" s="215"/>
      <c r="AF43" s="215"/>
      <c r="AG43" s="215"/>
      <c r="AH43" s="302">
        <f>E43+W43</f>
        <v>17</v>
      </c>
      <c r="AI43" s="302"/>
      <c r="AJ43" s="302"/>
      <c r="AK43" s="302"/>
      <c r="AL43" s="285">
        <f>I43+Z43</f>
        <v>40125</v>
      </c>
      <c r="AM43" s="285"/>
      <c r="AN43" s="285"/>
      <c r="AO43" s="285"/>
      <c r="AP43" s="285"/>
    </row>
    <row r="44" spans="1:79" ht="18.75" customHeight="1" x14ac:dyDescent="0.45">
      <c r="B44" s="212"/>
      <c r="C44" s="212"/>
      <c r="D44" s="212"/>
      <c r="E44" s="218"/>
      <c r="F44" s="218"/>
      <c r="G44" s="218"/>
      <c r="H44" s="218"/>
      <c r="I44" s="219"/>
      <c r="J44" s="219"/>
      <c r="K44" s="219"/>
      <c r="L44" s="219"/>
      <c r="M44" s="219"/>
      <c r="AE44" s="215"/>
      <c r="AF44" s="215"/>
      <c r="AG44" s="215"/>
      <c r="AH44" s="302"/>
      <c r="AI44" s="302"/>
      <c r="AJ44" s="302"/>
      <c r="AK44" s="302"/>
      <c r="AL44" s="285"/>
      <c r="AM44" s="285"/>
      <c r="AN44" s="285"/>
      <c r="AO44" s="285"/>
      <c r="AP44" s="285"/>
    </row>
    <row r="45" spans="1:79" ht="18.75" customHeight="1" x14ac:dyDescent="0.25">
      <c r="A45" s="68"/>
      <c r="B45" s="68"/>
      <c r="C45" s="68"/>
      <c r="D45" s="69"/>
      <c r="E45" s="69"/>
      <c r="F45" s="69"/>
      <c r="G45" s="69"/>
      <c r="H45" s="70"/>
      <c r="I45" s="70"/>
      <c r="J45" s="70"/>
      <c r="K45" s="70"/>
      <c r="L45" s="70"/>
      <c r="N45" s="71"/>
      <c r="O45" s="71"/>
      <c r="P45" s="71"/>
      <c r="Q45" s="72"/>
      <c r="R45" s="72"/>
      <c r="S45" s="72"/>
      <c r="T45" s="72"/>
      <c r="U45" s="72"/>
      <c r="V45" s="69"/>
      <c r="W45" s="69"/>
      <c r="X45" s="69"/>
      <c r="Y45" s="69"/>
      <c r="Z45" s="70"/>
      <c r="AA45" s="70"/>
      <c r="AB45" s="70"/>
      <c r="AC45" s="70"/>
      <c r="AD45" s="70"/>
      <c r="AF45" s="73"/>
      <c r="AG45" s="73"/>
      <c r="AH45" s="73"/>
      <c r="AI45" s="74"/>
      <c r="AJ45" s="74"/>
      <c r="AK45" s="74"/>
      <c r="AL45" s="74"/>
      <c r="AM45" s="72"/>
      <c r="AN45" s="72"/>
      <c r="AO45" s="72"/>
      <c r="AP45" s="72"/>
      <c r="AQ45" s="72"/>
      <c r="AR45" s="75"/>
    </row>
    <row r="46" spans="1:79" ht="18.75" customHeight="1" x14ac:dyDescent="0.45">
      <c r="W46" s="53"/>
      <c r="AB46" s="53"/>
    </row>
    <row r="47" spans="1:79" ht="18.75" customHeight="1" x14ac:dyDescent="0.45">
      <c r="B47" s="159" t="s">
        <v>7</v>
      </c>
      <c r="C47" s="159"/>
      <c r="D47" s="160" t="s">
        <v>8</v>
      </c>
      <c r="E47" s="161" t="s">
        <v>9</v>
      </c>
      <c r="F47" s="161"/>
      <c r="G47" s="161"/>
      <c r="H47" s="161"/>
      <c r="I47" s="161"/>
      <c r="J47" s="161"/>
      <c r="K47" s="161"/>
      <c r="L47" s="161"/>
      <c r="M47" s="161"/>
      <c r="N47" s="161"/>
      <c r="O47" s="161"/>
      <c r="P47" s="162" t="s">
        <v>38</v>
      </c>
      <c r="Q47" s="162"/>
      <c r="R47" s="162"/>
      <c r="S47" s="162"/>
      <c r="T47" s="162"/>
      <c r="U47" s="162"/>
      <c r="V47" s="162"/>
      <c r="W47" s="162"/>
      <c r="X47" s="163" t="s">
        <v>12</v>
      </c>
      <c r="Y47" s="163"/>
      <c r="Z47" s="163"/>
      <c r="AA47" s="163"/>
      <c r="AB47" s="163" t="s">
        <v>39</v>
      </c>
      <c r="AC47" s="163"/>
      <c r="AD47" s="163"/>
      <c r="AE47" s="163"/>
      <c r="AF47" s="163"/>
      <c r="AG47" s="163"/>
      <c r="AH47" s="163"/>
      <c r="AI47" s="163"/>
      <c r="AJ47" s="164" t="s">
        <v>40</v>
      </c>
      <c r="AK47" s="164"/>
      <c r="AL47" s="164"/>
      <c r="AM47" s="164"/>
      <c r="AN47" s="165" t="s">
        <v>41</v>
      </c>
      <c r="AO47" s="165"/>
      <c r="AP47" s="165"/>
      <c r="AQ47" s="166" t="s">
        <v>42</v>
      </c>
      <c r="AR47" s="166"/>
      <c r="AS47" s="166"/>
      <c r="AT47" s="166"/>
      <c r="AU47" s="167" t="s">
        <v>43</v>
      </c>
      <c r="AV47" s="167"/>
      <c r="AW47" s="167"/>
      <c r="AX47" s="168" t="s">
        <v>58</v>
      </c>
      <c r="AY47" s="168"/>
      <c r="AZ47" s="168"/>
      <c r="BA47" s="168"/>
      <c r="BB47" s="169" t="s">
        <v>45</v>
      </c>
      <c r="BC47" s="169"/>
      <c r="BD47" s="169"/>
      <c r="BE47" s="169"/>
      <c r="BF47" s="170" t="s">
        <v>46</v>
      </c>
      <c r="BG47" s="170"/>
      <c r="BH47" s="170"/>
      <c r="BI47" s="170"/>
      <c r="BJ47" s="222" t="s">
        <v>47</v>
      </c>
      <c r="BK47" s="222"/>
      <c r="BQ47" s="155" t="s">
        <v>48</v>
      </c>
      <c r="BR47" s="155"/>
      <c r="BS47" s="155"/>
      <c r="BT47" s="155"/>
      <c r="BU47" s="172" t="s">
        <v>42</v>
      </c>
      <c r="BV47" s="172"/>
      <c r="BW47" s="172"/>
      <c r="BX47" s="172"/>
      <c r="BY47" s="173" t="s">
        <v>43</v>
      </c>
      <c r="BZ47" s="173"/>
      <c r="CA47" s="173"/>
    </row>
    <row r="48" spans="1:79" ht="18.75" customHeight="1" x14ac:dyDescent="0.45">
      <c r="B48" s="159"/>
      <c r="C48" s="159"/>
      <c r="D48" s="160"/>
      <c r="E48" s="54"/>
      <c r="F48" s="55"/>
      <c r="G48" s="55"/>
      <c r="H48" s="55"/>
      <c r="I48" s="55"/>
      <c r="J48" s="55"/>
      <c r="K48" s="55"/>
      <c r="L48" s="55"/>
      <c r="M48" s="55"/>
      <c r="N48" s="55"/>
      <c r="O48" s="56"/>
      <c r="P48" s="162" t="s">
        <v>10</v>
      </c>
      <c r="Q48" s="162"/>
      <c r="R48" s="162"/>
      <c r="S48" s="162"/>
      <c r="T48" s="163" t="s">
        <v>11</v>
      </c>
      <c r="U48" s="163"/>
      <c r="V48" s="163"/>
      <c r="W48" s="163"/>
      <c r="X48" s="163"/>
      <c r="Y48" s="163"/>
      <c r="Z48" s="163"/>
      <c r="AA48" s="163"/>
      <c r="AB48" s="163" t="s">
        <v>51</v>
      </c>
      <c r="AC48" s="163"/>
      <c r="AD48" s="163"/>
      <c r="AE48" s="163"/>
      <c r="AF48" s="163" t="s">
        <v>52</v>
      </c>
      <c r="AG48" s="163"/>
      <c r="AH48" s="163"/>
      <c r="AI48" s="163"/>
      <c r="AJ48" s="164"/>
      <c r="AK48" s="164"/>
      <c r="AL48" s="164"/>
      <c r="AM48" s="164"/>
      <c r="AN48" s="165"/>
      <c r="AO48" s="165"/>
      <c r="AP48" s="165"/>
      <c r="AQ48" s="166"/>
      <c r="AR48" s="166"/>
      <c r="AS48" s="166"/>
      <c r="AT48" s="166"/>
      <c r="AU48" s="167"/>
      <c r="AV48" s="167"/>
      <c r="AW48" s="167"/>
      <c r="AX48" s="168"/>
      <c r="AY48" s="168"/>
      <c r="AZ48" s="168"/>
      <c r="BA48" s="168"/>
      <c r="BB48" s="169"/>
      <c r="BC48" s="169"/>
      <c r="BD48" s="169"/>
      <c r="BE48" s="169"/>
      <c r="BF48" s="170"/>
      <c r="BG48" s="170"/>
      <c r="BH48" s="170"/>
      <c r="BI48" s="170"/>
      <c r="BJ48" s="222"/>
      <c r="BK48" s="222"/>
      <c r="BQ48" s="155"/>
      <c r="BR48" s="155"/>
      <c r="BS48" s="155"/>
      <c r="BT48" s="155"/>
      <c r="BU48" s="172"/>
      <c r="BV48" s="172"/>
      <c r="BW48" s="172"/>
      <c r="BX48" s="172"/>
      <c r="BY48" s="173"/>
      <c r="BZ48" s="173"/>
      <c r="CA48" s="173"/>
    </row>
    <row r="49" spans="2:79" ht="18.75" customHeight="1" x14ac:dyDescent="0.45">
      <c r="B49" s="159"/>
      <c r="C49" s="159"/>
      <c r="D49" s="160"/>
      <c r="E49" s="174" t="s">
        <v>18</v>
      </c>
      <c r="F49" s="174"/>
      <c r="G49" s="174"/>
      <c r="H49" s="174"/>
      <c r="I49" s="174"/>
      <c r="J49" s="57" t="s">
        <v>19</v>
      </c>
      <c r="K49" s="175" t="s">
        <v>20</v>
      </c>
      <c r="L49" s="175"/>
      <c r="M49" s="175"/>
      <c r="N49" s="175"/>
      <c r="O49" s="175"/>
      <c r="P49" s="162"/>
      <c r="Q49" s="162"/>
      <c r="R49" s="162"/>
      <c r="S49" s="162"/>
      <c r="T49" s="163"/>
      <c r="U49" s="163"/>
      <c r="V49" s="163"/>
      <c r="W49" s="163"/>
      <c r="X49" s="163"/>
      <c r="Y49" s="163"/>
      <c r="Z49" s="163"/>
      <c r="AA49" s="163"/>
      <c r="AB49" s="163"/>
      <c r="AC49" s="163"/>
      <c r="AD49" s="163"/>
      <c r="AE49" s="163"/>
      <c r="AF49" s="163"/>
      <c r="AG49" s="163"/>
      <c r="AH49" s="163"/>
      <c r="AI49" s="163"/>
      <c r="AJ49" s="164"/>
      <c r="AK49" s="164"/>
      <c r="AL49" s="164"/>
      <c r="AM49" s="164"/>
      <c r="AN49" s="165"/>
      <c r="AO49" s="165"/>
      <c r="AP49" s="165"/>
      <c r="AQ49" s="166"/>
      <c r="AR49" s="166"/>
      <c r="AS49" s="166"/>
      <c r="AT49" s="166"/>
      <c r="AU49" s="167"/>
      <c r="AV49" s="167"/>
      <c r="AW49" s="167"/>
      <c r="AX49" s="168"/>
      <c r="AY49" s="168"/>
      <c r="AZ49" s="168"/>
      <c r="BA49" s="168"/>
      <c r="BB49" s="169"/>
      <c r="BC49" s="169"/>
      <c r="BD49" s="169"/>
      <c r="BE49" s="169"/>
      <c r="BF49" s="170"/>
      <c r="BG49" s="170"/>
      <c r="BH49" s="170"/>
      <c r="BI49" s="170"/>
      <c r="BJ49" s="222"/>
      <c r="BK49" s="222"/>
      <c r="BQ49" s="155"/>
      <c r="BR49" s="155"/>
      <c r="BS49" s="155"/>
      <c r="BT49" s="155"/>
      <c r="BU49" s="172"/>
      <c r="BV49" s="172"/>
      <c r="BW49" s="172"/>
      <c r="BX49" s="172"/>
      <c r="BY49" s="173"/>
      <c r="BZ49" s="173"/>
      <c r="CA49" s="173"/>
    </row>
    <row r="50" spans="2:79" ht="18.75" customHeight="1" x14ac:dyDescent="0.45">
      <c r="B50" s="224">
        <v>0</v>
      </c>
      <c r="C50" s="224"/>
      <c r="D50" s="61"/>
      <c r="E50" s="181"/>
      <c r="F50" s="181"/>
      <c r="G50" s="62" t="s">
        <v>23</v>
      </c>
      <c r="H50" s="189"/>
      <c r="I50" s="189"/>
      <c r="J50" s="63" t="s">
        <v>19</v>
      </c>
      <c r="K50" s="181"/>
      <c r="L50" s="181"/>
      <c r="M50" s="62" t="s">
        <v>23</v>
      </c>
      <c r="N50" s="189"/>
      <c r="O50" s="189"/>
      <c r="P50" s="183"/>
      <c r="Q50" s="183"/>
      <c r="R50" s="183"/>
      <c r="S50" s="183"/>
      <c r="T50" s="225"/>
      <c r="U50" s="225"/>
      <c r="V50" s="225"/>
      <c r="W50" s="225"/>
      <c r="X50" s="225"/>
      <c r="Y50" s="225"/>
      <c r="Z50" s="225"/>
      <c r="AA50" s="225"/>
      <c r="AB50" s="225">
        <v>0</v>
      </c>
      <c r="AC50" s="225"/>
      <c r="AD50" s="225"/>
      <c r="AE50" s="225"/>
      <c r="AF50" s="190">
        <v>0</v>
      </c>
      <c r="AG50" s="190"/>
      <c r="AH50" s="190"/>
      <c r="AI50" s="190"/>
      <c r="AJ50" s="226">
        <f t="shared" ref="AJ50:AJ69" si="11">P50+T50+IF((AB50-X50)&gt;0,0,(AB50-X50))</f>
        <v>0</v>
      </c>
      <c r="AK50" s="226"/>
      <c r="AL50" s="226"/>
      <c r="AM50" s="226"/>
      <c r="AN50" s="185">
        <f t="shared" ref="AN50:AN69" si="12">(TIME(AU50,BJ50,0)/"1:0:0")</f>
        <v>0</v>
      </c>
      <c r="AO50" s="185"/>
      <c r="AP50" s="185"/>
      <c r="AQ50" s="226">
        <f t="shared" ref="AQ50:AQ69" si="13">IFERROR(AJ50/AN50,0)</f>
        <v>0</v>
      </c>
      <c r="AR50" s="226"/>
      <c r="AS50" s="226"/>
      <c r="AT50" s="226"/>
      <c r="AU50" s="187">
        <f t="shared" ref="AU50:AU69" si="14">IF(K50-E50&gt;=0,K50-E50,24-E50+K50)-IF(N50-H50&lt;0,1,0)</f>
        <v>0</v>
      </c>
      <c r="AV50" s="187"/>
      <c r="AW50" s="187"/>
      <c r="AX50" s="227">
        <f t="shared" ref="AX50:AX69" si="15">AQ50*AU50</f>
        <v>0</v>
      </c>
      <c r="AY50" s="227"/>
      <c r="AZ50" s="227"/>
      <c r="BA50" s="227"/>
      <c r="BB50" s="228">
        <f t="shared" ref="BB50:BB69" si="16">3500*(TIME(AU50,0,0)/"1:0:0")</f>
        <v>0</v>
      </c>
      <c r="BC50" s="228"/>
      <c r="BD50" s="228"/>
      <c r="BE50" s="228"/>
      <c r="BF50" s="196">
        <f t="shared" ref="BF50:BF69" si="17">MIN(AX50,BB50)</f>
        <v>0</v>
      </c>
      <c r="BG50" s="196"/>
      <c r="BH50" s="196"/>
      <c r="BI50" s="196"/>
      <c r="BJ50" s="287">
        <f t="shared" ref="BJ50:BJ69" si="18">IF(N50-H50&lt;0,60+(N50-H50),N50-H50)</f>
        <v>0</v>
      </c>
      <c r="BK50" s="287"/>
      <c r="BQ50" s="223">
        <f t="shared" ref="BQ50:BQ69" si="19">P50+T50</f>
        <v>0</v>
      </c>
      <c r="BR50" s="223"/>
      <c r="BS50" s="223"/>
      <c r="BT50" s="223"/>
      <c r="BU50" s="178">
        <f t="shared" ref="BU50:BU69" si="20">IF(IFERROR(BQ50/AN50,0)&gt;3500,3500,IFERROR(BQ50/AN50,0))</f>
        <v>0</v>
      </c>
      <c r="BV50" s="178"/>
      <c r="BW50" s="178"/>
      <c r="BX50" s="178"/>
      <c r="BY50" s="179">
        <f t="shared" ref="BY50:BY69" si="21">IFERROR(ROUNDUP(BF50/BU50,0),0)</f>
        <v>0</v>
      </c>
      <c r="BZ50" s="179"/>
      <c r="CA50" s="179"/>
    </row>
    <row r="51" spans="2:79" ht="18.75" customHeight="1" x14ac:dyDescent="0.45">
      <c r="B51" s="224">
        <v>0</v>
      </c>
      <c r="C51" s="224"/>
      <c r="D51" s="61"/>
      <c r="E51" s="181"/>
      <c r="F51" s="181"/>
      <c r="G51" s="62" t="s">
        <v>23</v>
      </c>
      <c r="H51" s="189"/>
      <c r="I51" s="189"/>
      <c r="J51" s="63" t="s">
        <v>19</v>
      </c>
      <c r="K51" s="181"/>
      <c r="L51" s="181"/>
      <c r="M51" s="62" t="s">
        <v>23</v>
      </c>
      <c r="N51" s="189"/>
      <c r="O51" s="189"/>
      <c r="P51" s="183"/>
      <c r="Q51" s="183"/>
      <c r="R51" s="183"/>
      <c r="S51" s="183"/>
      <c r="T51" s="225"/>
      <c r="U51" s="225"/>
      <c r="V51" s="225"/>
      <c r="W51" s="225"/>
      <c r="X51" s="225"/>
      <c r="Y51" s="225"/>
      <c r="Z51" s="225"/>
      <c r="AA51" s="225"/>
      <c r="AB51" s="225">
        <v>0</v>
      </c>
      <c r="AC51" s="225"/>
      <c r="AD51" s="225"/>
      <c r="AE51" s="225"/>
      <c r="AF51" s="190">
        <v>0</v>
      </c>
      <c r="AG51" s="190"/>
      <c r="AH51" s="190"/>
      <c r="AI51" s="190"/>
      <c r="AJ51" s="226">
        <f t="shared" si="11"/>
        <v>0</v>
      </c>
      <c r="AK51" s="226"/>
      <c r="AL51" s="226"/>
      <c r="AM51" s="226"/>
      <c r="AN51" s="185">
        <f t="shared" si="12"/>
        <v>0</v>
      </c>
      <c r="AO51" s="185"/>
      <c r="AP51" s="185"/>
      <c r="AQ51" s="226">
        <f t="shared" si="13"/>
        <v>0</v>
      </c>
      <c r="AR51" s="226"/>
      <c r="AS51" s="226"/>
      <c r="AT51" s="226"/>
      <c r="AU51" s="187">
        <f t="shared" si="14"/>
        <v>0</v>
      </c>
      <c r="AV51" s="187"/>
      <c r="AW51" s="187"/>
      <c r="AX51" s="227">
        <f t="shared" si="15"/>
        <v>0</v>
      </c>
      <c r="AY51" s="227"/>
      <c r="AZ51" s="227"/>
      <c r="BA51" s="227"/>
      <c r="BB51" s="228">
        <f t="shared" si="16"/>
        <v>0</v>
      </c>
      <c r="BC51" s="228"/>
      <c r="BD51" s="228"/>
      <c r="BE51" s="228"/>
      <c r="BF51" s="196">
        <f t="shared" si="17"/>
        <v>0</v>
      </c>
      <c r="BG51" s="196"/>
      <c r="BH51" s="196"/>
      <c r="BI51" s="196"/>
      <c r="BJ51" s="287">
        <f t="shared" si="18"/>
        <v>0</v>
      </c>
      <c r="BK51" s="287"/>
      <c r="BQ51" s="223">
        <f t="shared" si="19"/>
        <v>0</v>
      </c>
      <c r="BR51" s="223"/>
      <c r="BS51" s="223"/>
      <c r="BT51" s="223"/>
      <c r="BU51" s="178">
        <f t="shared" si="20"/>
        <v>0</v>
      </c>
      <c r="BV51" s="178"/>
      <c r="BW51" s="178"/>
      <c r="BX51" s="178"/>
      <c r="BY51" s="179">
        <f t="shared" si="21"/>
        <v>0</v>
      </c>
      <c r="BZ51" s="179"/>
      <c r="CA51" s="179"/>
    </row>
    <row r="52" spans="2:79" ht="18.75" customHeight="1" x14ac:dyDescent="0.45">
      <c r="B52" s="224">
        <v>0</v>
      </c>
      <c r="C52" s="224"/>
      <c r="D52" s="61"/>
      <c r="E52" s="181"/>
      <c r="F52" s="181"/>
      <c r="G52" s="62" t="s">
        <v>23</v>
      </c>
      <c r="H52" s="189"/>
      <c r="I52" s="189"/>
      <c r="J52" s="63" t="s">
        <v>19</v>
      </c>
      <c r="K52" s="181"/>
      <c r="L52" s="181"/>
      <c r="M52" s="62" t="s">
        <v>23</v>
      </c>
      <c r="N52" s="189"/>
      <c r="O52" s="189"/>
      <c r="P52" s="183"/>
      <c r="Q52" s="183"/>
      <c r="R52" s="183"/>
      <c r="S52" s="183"/>
      <c r="T52" s="225"/>
      <c r="U52" s="225"/>
      <c r="V52" s="225"/>
      <c r="W52" s="225"/>
      <c r="X52" s="225"/>
      <c r="Y52" s="225"/>
      <c r="Z52" s="225"/>
      <c r="AA52" s="225"/>
      <c r="AB52" s="225">
        <v>0</v>
      </c>
      <c r="AC52" s="225"/>
      <c r="AD52" s="225"/>
      <c r="AE52" s="225"/>
      <c r="AF52" s="190">
        <v>0</v>
      </c>
      <c r="AG52" s="190"/>
      <c r="AH52" s="190"/>
      <c r="AI52" s="190"/>
      <c r="AJ52" s="226">
        <f t="shared" si="11"/>
        <v>0</v>
      </c>
      <c r="AK52" s="226"/>
      <c r="AL52" s="226"/>
      <c r="AM52" s="226"/>
      <c r="AN52" s="185">
        <f t="shared" si="12"/>
        <v>0</v>
      </c>
      <c r="AO52" s="185"/>
      <c r="AP52" s="185"/>
      <c r="AQ52" s="226">
        <f t="shared" si="13"/>
        <v>0</v>
      </c>
      <c r="AR52" s="226"/>
      <c r="AS52" s="226"/>
      <c r="AT52" s="226"/>
      <c r="AU52" s="187">
        <f t="shared" si="14"/>
        <v>0</v>
      </c>
      <c r="AV52" s="187"/>
      <c r="AW52" s="187"/>
      <c r="AX52" s="227">
        <f t="shared" si="15"/>
        <v>0</v>
      </c>
      <c r="AY52" s="227"/>
      <c r="AZ52" s="227"/>
      <c r="BA52" s="227"/>
      <c r="BB52" s="228">
        <f t="shared" si="16"/>
        <v>0</v>
      </c>
      <c r="BC52" s="228"/>
      <c r="BD52" s="228"/>
      <c r="BE52" s="228"/>
      <c r="BF52" s="196">
        <f t="shared" si="17"/>
        <v>0</v>
      </c>
      <c r="BG52" s="196"/>
      <c r="BH52" s="196"/>
      <c r="BI52" s="196"/>
      <c r="BJ52" s="287">
        <f t="shared" si="18"/>
        <v>0</v>
      </c>
      <c r="BK52" s="287"/>
      <c r="BQ52" s="223">
        <f t="shared" si="19"/>
        <v>0</v>
      </c>
      <c r="BR52" s="223"/>
      <c r="BS52" s="223"/>
      <c r="BT52" s="223"/>
      <c r="BU52" s="178">
        <f t="shared" si="20"/>
        <v>0</v>
      </c>
      <c r="BV52" s="178"/>
      <c r="BW52" s="178"/>
      <c r="BX52" s="178"/>
      <c r="BY52" s="179">
        <f t="shared" si="21"/>
        <v>0</v>
      </c>
      <c r="BZ52" s="179"/>
      <c r="CA52" s="179"/>
    </row>
    <row r="53" spans="2:79" ht="18.75" customHeight="1" x14ac:dyDescent="0.45">
      <c r="B53" s="224" t="s">
        <v>53</v>
      </c>
      <c r="C53" s="224"/>
      <c r="D53" s="61"/>
      <c r="E53" s="181"/>
      <c r="F53" s="181"/>
      <c r="G53" s="62" t="s">
        <v>23</v>
      </c>
      <c r="H53" s="189"/>
      <c r="I53" s="189"/>
      <c r="J53" s="63" t="s">
        <v>19</v>
      </c>
      <c r="K53" s="181"/>
      <c r="L53" s="181"/>
      <c r="M53" s="62" t="s">
        <v>23</v>
      </c>
      <c r="N53" s="189"/>
      <c r="O53" s="189"/>
      <c r="P53" s="183"/>
      <c r="Q53" s="183"/>
      <c r="R53" s="183"/>
      <c r="S53" s="183"/>
      <c r="T53" s="225"/>
      <c r="U53" s="225"/>
      <c r="V53" s="225"/>
      <c r="W53" s="225"/>
      <c r="X53" s="225"/>
      <c r="Y53" s="225"/>
      <c r="Z53" s="225"/>
      <c r="AA53" s="225"/>
      <c r="AB53" s="225">
        <v>0</v>
      </c>
      <c r="AC53" s="225"/>
      <c r="AD53" s="225"/>
      <c r="AE53" s="225"/>
      <c r="AF53" s="190">
        <v>0</v>
      </c>
      <c r="AG53" s="190"/>
      <c r="AH53" s="190"/>
      <c r="AI53" s="190"/>
      <c r="AJ53" s="226">
        <f t="shared" si="11"/>
        <v>0</v>
      </c>
      <c r="AK53" s="226"/>
      <c r="AL53" s="226"/>
      <c r="AM53" s="226"/>
      <c r="AN53" s="185">
        <f t="shared" si="12"/>
        <v>0</v>
      </c>
      <c r="AO53" s="185"/>
      <c r="AP53" s="185"/>
      <c r="AQ53" s="226">
        <f t="shared" si="13"/>
        <v>0</v>
      </c>
      <c r="AR53" s="226"/>
      <c r="AS53" s="226"/>
      <c r="AT53" s="226"/>
      <c r="AU53" s="187">
        <f t="shared" si="14"/>
        <v>0</v>
      </c>
      <c r="AV53" s="187"/>
      <c r="AW53" s="187"/>
      <c r="AX53" s="227">
        <f t="shared" si="15"/>
        <v>0</v>
      </c>
      <c r="AY53" s="227"/>
      <c r="AZ53" s="227"/>
      <c r="BA53" s="227"/>
      <c r="BB53" s="228">
        <f t="shared" si="16"/>
        <v>0</v>
      </c>
      <c r="BC53" s="228"/>
      <c r="BD53" s="228"/>
      <c r="BE53" s="228"/>
      <c r="BF53" s="196">
        <f t="shared" si="17"/>
        <v>0</v>
      </c>
      <c r="BG53" s="196"/>
      <c r="BH53" s="196"/>
      <c r="BI53" s="196"/>
      <c r="BJ53" s="287">
        <f t="shared" si="18"/>
        <v>0</v>
      </c>
      <c r="BK53" s="287"/>
      <c r="BQ53" s="223">
        <f t="shared" si="19"/>
        <v>0</v>
      </c>
      <c r="BR53" s="223"/>
      <c r="BS53" s="223"/>
      <c r="BT53" s="223"/>
      <c r="BU53" s="178">
        <f t="shared" si="20"/>
        <v>0</v>
      </c>
      <c r="BV53" s="178"/>
      <c r="BW53" s="178"/>
      <c r="BX53" s="178"/>
      <c r="BY53" s="179">
        <f t="shared" si="21"/>
        <v>0</v>
      </c>
      <c r="BZ53" s="179"/>
      <c r="CA53" s="179"/>
    </row>
    <row r="54" spans="2:79" ht="18.75" customHeight="1" x14ac:dyDescent="0.45">
      <c r="B54" s="180" t="s">
        <v>53</v>
      </c>
      <c r="C54" s="180"/>
      <c r="D54" s="61"/>
      <c r="E54" s="181"/>
      <c r="F54" s="181"/>
      <c r="G54" s="62" t="s">
        <v>23</v>
      </c>
      <c r="H54" s="189"/>
      <c r="I54" s="189"/>
      <c r="J54" s="63" t="s">
        <v>19</v>
      </c>
      <c r="K54" s="181"/>
      <c r="L54" s="181"/>
      <c r="M54" s="62" t="s">
        <v>23</v>
      </c>
      <c r="N54" s="189"/>
      <c r="O54" s="189"/>
      <c r="P54" s="183"/>
      <c r="Q54" s="183"/>
      <c r="R54" s="183"/>
      <c r="S54" s="183"/>
      <c r="T54" s="190"/>
      <c r="U54" s="190"/>
      <c r="V54" s="190"/>
      <c r="W54" s="190"/>
      <c r="X54" s="190"/>
      <c r="Y54" s="190"/>
      <c r="Z54" s="190"/>
      <c r="AA54" s="190"/>
      <c r="AB54" s="190">
        <v>0</v>
      </c>
      <c r="AC54" s="190"/>
      <c r="AD54" s="190"/>
      <c r="AE54" s="190"/>
      <c r="AF54" s="190">
        <v>0</v>
      </c>
      <c r="AG54" s="190"/>
      <c r="AH54" s="190"/>
      <c r="AI54" s="190"/>
      <c r="AJ54" s="226">
        <f t="shared" si="11"/>
        <v>0</v>
      </c>
      <c r="AK54" s="226"/>
      <c r="AL54" s="226"/>
      <c r="AM54" s="226"/>
      <c r="AN54" s="185">
        <f t="shared" si="12"/>
        <v>0</v>
      </c>
      <c r="AO54" s="185"/>
      <c r="AP54" s="185"/>
      <c r="AQ54" s="226">
        <f t="shared" si="13"/>
        <v>0</v>
      </c>
      <c r="AR54" s="226"/>
      <c r="AS54" s="226"/>
      <c r="AT54" s="226"/>
      <c r="AU54" s="187">
        <f t="shared" si="14"/>
        <v>0</v>
      </c>
      <c r="AV54" s="187"/>
      <c r="AW54" s="187"/>
      <c r="AX54" s="227">
        <f t="shared" si="15"/>
        <v>0</v>
      </c>
      <c r="AY54" s="227"/>
      <c r="AZ54" s="227"/>
      <c r="BA54" s="227"/>
      <c r="BB54" s="228">
        <f t="shared" si="16"/>
        <v>0</v>
      </c>
      <c r="BC54" s="228"/>
      <c r="BD54" s="228"/>
      <c r="BE54" s="228"/>
      <c r="BF54" s="196">
        <f t="shared" si="17"/>
        <v>0</v>
      </c>
      <c r="BG54" s="196"/>
      <c r="BH54" s="196"/>
      <c r="BI54" s="196"/>
      <c r="BJ54" s="229">
        <f t="shared" si="18"/>
        <v>0</v>
      </c>
      <c r="BK54" s="229"/>
      <c r="BQ54" s="177">
        <f t="shared" si="19"/>
        <v>0</v>
      </c>
      <c r="BR54" s="177"/>
      <c r="BS54" s="177"/>
      <c r="BT54" s="177"/>
      <c r="BU54" s="178">
        <f t="shared" si="20"/>
        <v>0</v>
      </c>
      <c r="BV54" s="178"/>
      <c r="BW54" s="178"/>
      <c r="BX54" s="178"/>
      <c r="BY54" s="179">
        <f t="shared" si="21"/>
        <v>0</v>
      </c>
      <c r="BZ54" s="179"/>
      <c r="CA54" s="179"/>
    </row>
    <row r="55" spans="2:79" ht="18.75" customHeight="1" x14ac:dyDescent="0.45">
      <c r="B55" s="180" t="s">
        <v>53</v>
      </c>
      <c r="C55" s="180"/>
      <c r="D55" s="64"/>
      <c r="E55" s="181"/>
      <c r="F55" s="181"/>
      <c r="G55" s="65" t="s">
        <v>23</v>
      </c>
      <c r="H55" s="189"/>
      <c r="I55" s="189"/>
      <c r="J55" s="66" t="s">
        <v>19</v>
      </c>
      <c r="K55" s="181"/>
      <c r="L55" s="181"/>
      <c r="M55" s="65" t="s">
        <v>23</v>
      </c>
      <c r="N55" s="189"/>
      <c r="O55" s="189"/>
      <c r="P55" s="183"/>
      <c r="Q55" s="183"/>
      <c r="R55" s="183"/>
      <c r="S55" s="183"/>
      <c r="T55" s="190"/>
      <c r="U55" s="190"/>
      <c r="V55" s="190"/>
      <c r="W55" s="190"/>
      <c r="X55" s="190"/>
      <c r="Y55" s="190"/>
      <c r="Z55" s="190"/>
      <c r="AA55" s="190"/>
      <c r="AB55" s="190">
        <v>0</v>
      </c>
      <c r="AC55" s="190"/>
      <c r="AD55" s="190"/>
      <c r="AE55" s="190"/>
      <c r="AF55" s="190">
        <v>0</v>
      </c>
      <c r="AG55" s="190"/>
      <c r="AH55" s="190"/>
      <c r="AI55" s="190"/>
      <c r="AJ55" s="236">
        <f t="shared" si="11"/>
        <v>0</v>
      </c>
      <c r="AK55" s="236"/>
      <c r="AL55" s="236"/>
      <c r="AM55" s="236"/>
      <c r="AN55" s="185">
        <f t="shared" si="12"/>
        <v>0</v>
      </c>
      <c r="AO55" s="185"/>
      <c r="AP55" s="185"/>
      <c r="AQ55" s="236">
        <f t="shared" si="13"/>
        <v>0</v>
      </c>
      <c r="AR55" s="236"/>
      <c r="AS55" s="236"/>
      <c r="AT55" s="236"/>
      <c r="AU55" s="187">
        <f t="shared" si="14"/>
        <v>0</v>
      </c>
      <c r="AV55" s="187"/>
      <c r="AW55" s="187"/>
      <c r="AX55" s="188">
        <f t="shared" si="15"/>
        <v>0</v>
      </c>
      <c r="AY55" s="188"/>
      <c r="AZ55" s="188"/>
      <c r="BA55" s="188"/>
      <c r="BB55" s="237">
        <f t="shared" si="16"/>
        <v>0</v>
      </c>
      <c r="BC55" s="237"/>
      <c r="BD55" s="237"/>
      <c r="BE55" s="237"/>
      <c r="BF55" s="156">
        <f t="shared" si="17"/>
        <v>0</v>
      </c>
      <c r="BG55" s="156"/>
      <c r="BH55" s="156"/>
      <c r="BI55" s="156"/>
      <c r="BJ55" s="229">
        <f t="shared" si="18"/>
        <v>0</v>
      </c>
      <c r="BK55" s="229"/>
      <c r="BQ55" s="177">
        <f t="shared" si="19"/>
        <v>0</v>
      </c>
      <c r="BR55" s="177"/>
      <c r="BS55" s="177"/>
      <c r="BT55" s="177"/>
      <c r="BU55" s="178">
        <f t="shared" si="20"/>
        <v>0</v>
      </c>
      <c r="BV55" s="178"/>
      <c r="BW55" s="178"/>
      <c r="BX55" s="178"/>
      <c r="BY55" s="179">
        <f t="shared" si="21"/>
        <v>0</v>
      </c>
      <c r="BZ55" s="179"/>
      <c r="CA55" s="179"/>
    </row>
    <row r="56" spans="2:79" ht="18.75" customHeight="1" x14ac:dyDescent="0.45">
      <c r="B56" s="224">
        <v>0</v>
      </c>
      <c r="C56" s="224"/>
      <c r="D56" s="61"/>
      <c r="E56" s="181"/>
      <c r="F56" s="181"/>
      <c r="G56" s="62" t="s">
        <v>23</v>
      </c>
      <c r="H56" s="189"/>
      <c r="I56" s="189"/>
      <c r="J56" s="63" t="s">
        <v>19</v>
      </c>
      <c r="K56" s="181"/>
      <c r="L56" s="181"/>
      <c r="M56" s="62" t="s">
        <v>23</v>
      </c>
      <c r="N56" s="189"/>
      <c r="O56" s="189"/>
      <c r="P56" s="183"/>
      <c r="Q56" s="183"/>
      <c r="R56" s="183"/>
      <c r="S56" s="183"/>
      <c r="T56" s="225"/>
      <c r="U56" s="225"/>
      <c r="V56" s="225"/>
      <c r="W56" s="225"/>
      <c r="X56" s="225"/>
      <c r="Y56" s="225"/>
      <c r="Z56" s="225"/>
      <c r="AA56" s="225"/>
      <c r="AB56" s="225">
        <v>0</v>
      </c>
      <c r="AC56" s="225"/>
      <c r="AD56" s="225"/>
      <c r="AE56" s="225"/>
      <c r="AF56" s="190">
        <v>0</v>
      </c>
      <c r="AG56" s="190"/>
      <c r="AH56" s="190"/>
      <c r="AI56" s="190"/>
      <c r="AJ56" s="230">
        <f t="shared" si="11"/>
        <v>0</v>
      </c>
      <c r="AK56" s="230"/>
      <c r="AL56" s="230"/>
      <c r="AM56" s="230"/>
      <c r="AN56" s="231">
        <f t="shared" si="12"/>
        <v>0</v>
      </c>
      <c r="AO56" s="231"/>
      <c r="AP56" s="231"/>
      <c r="AQ56" s="230">
        <f t="shared" si="13"/>
        <v>0</v>
      </c>
      <c r="AR56" s="230"/>
      <c r="AS56" s="230"/>
      <c r="AT56" s="230"/>
      <c r="AU56" s="232">
        <f t="shared" si="14"/>
        <v>0</v>
      </c>
      <c r="AV56" s="232"/>
      <c r="AW56" s="232"/>
      <c r="AX56" s="233">
        <f t="shared" si="15"/>
        <v>0</v>
      </c>
      <c r="AY56" s="233"/>
      <c r="AZ56" s="233"/>
      <c r="BA56" s="233"/>
      <c r="BB56" s="234">
        <f t="shared" si="16"/>
        <v>0</v>
      </c>
      <c r="BC56" s="234"/>
      <c r="BD56" s="234"/>
      <c r="BE56" s="234"/>
      <c r="BF56" s="235">
        <f t="shared" si="17"/>
        <v>0</v>
      </c>
      <c r="BG56" s="235"/>
      <c r="BH56" s="235"/>
      <c r="BI56" s="235"/>
      <c r="BJ56" s="288">
        <f t="shared" si="18"/>
        <v>0</v>
      </c>
      <c r="BK56" s="288"/>
      <c r="BQ56" s="238">
        <f t="shared" si="19"/>
        <v>0</v>
      </c>
      <c r="BR56" s="238"/>
      <c r="BS56" s="238"/>
      <c r="BT56" s="238"/>
      <c r="BU56" s="239">
        <f t="shared" si="20"/>
        <v>0</v>
      </c>
      <c r="BV56" s="239"/>
      <c r="BW56" s="239"/>
      <c r="BX56" s="239"/>
      <c r="BY56" s="240">
        <f t="shared" si="21"/>
        <v>0</v>
      </c>
      <c r="BZ56" s="240"/>
      <c r="CA56" s="240"/>
    </row>
    <row r="57" spans="2:79" ht="18.75" customHeight="1" x14ac:dyDescent="0.45">
      <c r="B57" s="224">
        <v>0</v>
      </c>
      <c r="C57" s="224"/>
      <c r="D57" s="61"/>
      <c r="E57" s="181"/>
      <c r="F57" s="181"/>
      <c r="G57" s="62" t="s">
        <v>23</v>
      </c>
      <c r="H57" s="189"/>
      <c r="I57" s="189"/>
      <c r="J57" s="63" t="s">
        <v>19</v>
      </c>
      <c r="K57" s="181"/>
      <c r="L57" s="181"/>
      <c r="M57" s="62" t="s">
        <v>23</v>
      </c>
      <c r="N57" s="189"/>
      <c r="O57" s="189"/>
      <c r="P57" s="183"/>
      <c r="Q57" s="183"/>
      <c r="R57" s="183"/>
      <c r="S57" s="183"/>
      <c r="T57" s="225"/>
      <c r="U57" s="225"/>
      <c r="V57" s="225"/>
      <c r="W57" s="225"/>
      <c r="X57" s="225"/>
      <c r="Y57" s="225"/>
      <c r="Z57" s="225"/>
      <c r="AA57" s="225"/>
      <c r="AB57" s="225">
        <v>0</v>
      </c>
      <c r="AC57" s="225"/>
      <c r="AD57" s="225"/>
      <c r="AE57" s="225"/>
      <c r="AF57" s="190">
        <v>0</v>
      </c>
      <c r="AG57" s="190"/>
      <c r="AH57" s="190"/>
      <c r="AI57" s="190"/>
      <c r="AJ57" s="226">
        <f t="shared" si="11"/>
        <v>0</v>
      </c>
      <c r="AK57" s="226"/>
      <c r="AL57" s="226"/>
      <c r="AM57" s="226"/>
      <c r="AN57" s="185">
        <f t="shared" si="12"/>
        <v>0</v>
      </c>
      <c r="AO57" s="185"/>
      <c r="AP57" s="185"/>
      <c r="AQ57" s="226">
        <f t="shared" si="13"/>
        <v>0</v>
      </c>
      <c r="AR57" s="226"/>
      <c r="AS57" s="226"/>
      <c r="AT57" s="226"/>
      <c r="AU57" s="187">
        <f t="shared" si="14"/>
        <v>0</v>
      </c>
      <c r="AV57" s="187"/>
      <c r="AW57" s="187"/>
      <c r="AX57" s="227">
        <f t="shared" si="15"/>
        <v>0</v>
      </c>
      <c r="AY57" s="227"/>
      <c r="AZ57" s="227"/>
      <c r="BA57" s="227"/>
      <c r="BB57" s="228">
        <f t="shared" si="16"/>
        <v>0</v>
      </c>
      <c r="BC57" s="228"/>
      <c r="BD57" s="228"/>
      <c r="BE57" s="228"/>
      <c r="BF57" s="196">
        <f t="shared" si="17"/>
        <v>0</v>
      </c>
      <c r="BG57" s="196"/>
      <c r="BH57" s="196"/>
      <c r="BI57" s="196"/>
      <c r="BJ57" s="287">
        <f t="shared" si="18"/>
        <v>0</v>
      </c>
      <c r="BK57" s="287"/>
      <c r="BQ57" s="223">
        <f t="shared" si="19"/>
        <v>0</v>
      </c>
      <c r="BR57" s="223"/>
      <c r="BS57" s="223"/>
      <c r="BT57" s="223"/>
      <c r="BU57" s="178">
        <f t="shared" si="20"/>
        <v>0</v>
      </c>
      <c r="BV57" s="178"/>
      <c r="BW57" s="178"/>
      <c r="BX57" s="178"/>
      <c r="BY57" s="179">
        <f t="shared" si="21"/>
        <v>0</v>
      </c>
      <c r="BZ57" s="179"/>
      <c r="CA57" s="179"/>
    </row>
    <row r="58" spans="2:79" ht="18.75" customHeight="1" x14ac:dyDescent="0.45">
      <c r="B58" s="224">
        <v>0</v>
      </c>
      <c r="C58" s="224"/>
      <c r="D58" s="61"/>
      <c r="E58" s="181"/>
      <c r="F58" s="181"/>
      <c r="G58" s="62" t="s">
        <v>23</v>
      </c>
      <c r="H58" s="189"/>
      <c r="I58" s="189"/>
      <c r="J58" s="63" t="s">
        <v>19</v>
      </c>
      <c r="K58" s="181"/>
      <c r="L58" s="181"/>
      <c r="M58" s="62" t="s">
        <v>23</v>
      </c>
      <c r="N58" s="189"/>
      <c r="O58" s="189"/>
      <c r="P58" s="183"/>
      <c r="Q58" s="183"/>
      <c r="R58" s="183"/>
      <c r="S58" s="183"/>
      <c r="T58" s="225"/>
      <c r="U58" s="225"/>
      <c r="V58" s="225"/>
      <c r="W58" s="225"/>
      <c r="X58" s="225"/>
      <c r="Y58" s="225"/>
      <c r="Z58" s="225"/>
      <c r="AA58" s="225"/>
      <c r="AB58" s="225">
        <v>0</v>
      </c>
      <c r="AC58" s="225"/>
      <c r="AD58" s="225"/>
      <c r="AE58" s="225"/>
      <c r="AF58" s="190">
        <v>0</v>
      </c>
      <c r="AG58" s="190"/>
      <c r="AH58" s="190"/>
      <c r="AI58" s="190"/>
      <c r="AJ58" s="226">
        <f t="shared" si="11"/>
        <v>0</v>
      </c>
      <c r="AK58" s="226"/>
      <c r="AL58" s="226"/>
      <c r="AM58" s="226"/>
      <c r="AN58" s="185">
        <f t="shared" si="12"/>
        <v>0</v>
      </c>
      <c r="AO58" s="185"/>
      <c r="AP58" s="185"/>
      <c r="AQ58" s="226">
        <f t="shared" si="13"/>
        <v>0</v>
      </c>
      <c r="AR58" s="226"/>
      <c r="AS58" s="226"/>
      <c r="AT58" s="226"/>
      <c r="AU58" s="187">
        <f t="shared" si="14"/>
        <v>0</v>
      </c>
      <c r="AV58" s="187"/>
      <c r="AW58" s="187"/>
      <c r="AX58" s="227">
        <f t="shared" si="15"/>
        <v>0</v>
      </c>
      <c r="AY58" s="227"/>
      <c r="AZ58" s="227"/>
      <c r="BA58" s="227"/>
      <c r="BB58" s="228">
        <f t="shared" si="16"/>
        <v>0</v>
      </c>
      <c r="BC58" s="228"/>
      <c r="BD58" s="228"/>
      <c r="BE58" s="228"/>
      <c r="BF58" s="196">
        <f t="shared" si="17"/>
        <v>0</v>
      </c>
      <c r="BG58" s="196"/>
      <c r="BH58" s="196"/>
      <c r="BI58" s="196"/>
      <c r="BJ58" s="287">
        <f t="shared" si="18"/>
        <v>0</v>
      </c>
      <c r="BK58" s="287"/>
      <c r="BQ58" s="223">
        <f t="shared" si="19"/>
        <v>0</v>
      </c>
      <c r="BR58" s="223"/>
      <c r="BS58" s="223"/>
      <c r="BT58" s="223"/>
      <c r="BU58" s="178">
        <f t="shared" si="20"/>
        <v>0</v>
      </c>
      <c r="BV58" s="178"/>
      <c r="BW58" s="178"/>
      <c r="BX58" s="178"/>
      <c r="BY58" s="179">
        <f t="shared" si="21"/>
        <v>0</v>
      </c>
      <c r="BZ58" s="179"/>
      <c r="CA58" s="179"/>
    </row>
    <row r="59" spans="2:79" ht="18.75" customHeight="1" x14ac:dyDescent="0.45">
      <c r="B59" s="224">
        <v>0</v>
      </c>
      <c r="C59" s="224"/>
      <c r="D59" s="61"/>
      <c r="E59" s="181"/>
      <c r="F59" s="181"/>
      <c r="G59" s="62" t="s">
        <v>23</v>
      </c>
      <c r="H59" s="189"/>
      <c r="I59" s="189"/>
      <c r="J59" s="63" t="s">
        <v>19</v>
      </c>
      <c r="K59" s="181"/>
      <c r="L59" s="181"/>
      <c r="M59" s="62" t="s">
        <v>23</v>
      </c>
      <c r="N59" s="189"/>
      <c r="O59" s="189"/>
      <c r="P59" s="183"/>
      <c r="Q59" s="183"/>
      <c r="R59" s="183"/>
      <c r="S59" s="183"/>
      <c r="T59" s="225"/>
      <c r="U59" s="225"/>
      <c r="V59" s="225"/>
      <c r="W59" s="225"/>
      <c r="X59" s="225"/>
      <c r="Y59" s="225"/>
      <c r="Z59" s="225"/>
      <c r="AA59" s="225"/>
      <c r="AB59" s="225">
        <v>0</v>
      </c>
      <c r="AC59" s="225"/>
      <c r="AD59" s="225"/>
      <c r="AE59" s="225"/>
      <c r="AF59" s="190">
        <v>0</v>
      </c>
      <c r="AG59" s="190"/>
      <c r="AH59" s="190"/>
      <c r="AI59" s="190"/>
      <c r="AJ59" s="226">
        <f t="shared" si="11"/>
        <v>0</v>
      </c>
      <c r="AK59" s="226"/>
      <c r="AL59" s="226"/>
      <c r="AM59" s="226"/>
      <c r="AN59" s="185">
        <f t="shared" si="12"/>
        <v>0</v>
      </c>
      <c r="AO59" s="185"/>
      <c r="AP59" s="185"/>
      <c r="AQ59" s="226">
        <f t="shared" si="13"/>
        <v>0</v>
      </c>
      <c r="AR59" s="226"/>
      <c r="AS59" s="226"/>
      <c r="AT59" s="226"/>
      <c r="AU59" s="187">
        <f t="shared" si="14"/>
        <v>0</v>
      </c>
      <c r="AV59" s="187"/>
      <c r="AW59" s="187"/>
      <c r="AX59" s="227">
        <f t="shared" si="15"/>
        <v>0</v>
      </c>
      <c r="AY59" s="227"/>
      <c r="AZ59" s="227"/>
      <c r="BA59" s="227"/>
      <c r="BB59" s="228">
        <f t="shared" si="16"/>
        <v>0</v>
      </c>
      <c r="BC59" s="228"/>
      <c r="BD59" s="228"/>
      <c r="BE59" s="228"/>
      <c r="BF59" s="196">
        <f t="shared" si="17"/>
        <v>0</v>
      </c>
      <c r="BG59" s="196"/>
      <c r="BH59" s="196"/>
      <c r="BI59" s="196"/>
      <c r="BJ59" s="287">
        <f t="shared" si="18"/>
        <v>0</v>
      </c>
      <c r="BK59" s="287"/>
      <c r="BQ59" s="223">
        <f t="shared" si="19"/>
        <v>0</v>
      </c>
      <c r="BR59" s="223"/>
      <c r="BS59" s="223"/>
      <c r="BT59" s="223"/>
      <c r="BU59" s="178">
        <f t="shared" si="20"/>
        <v>0</v>
      </c>
      <c r="BV59" s="178"/>
      <c r="BW59" s="178"/>
      <c r="BX59" s="178"/>
      <c r="BY59" s="179">
        <f t="shared" si="21"/>
        <v>0</v>
      </c>
      <c r="BZ59" s="179"/>
      <c r="CA59" s="179"/>
    </row>
    <row r="60" spans="2:79" ht="18.75" customHeight="1" x14ac:dyDescent="0.45">
      <c r="B60" s="224" t="s">
        <v>53</v>
      </c>
      <c r="C60" s="224"/>
      <c r="D60" s="61"/>
      <c r="E60" s="181"/>
      <c r="F60" s="181"/>
      <c r="G60" s="62" t="s">
        <v>23</v>
      </c>
      <c r="H60" s="189"/>
      <c r="I60" s="189"/>
      <c r="J60" s="63" t="s">
        <v>19</v>
      </c>
      <c r="K60" s="181"/>
      <c r="L60" s="181"/>
      <c r="M60" s="62" t="s">
        <v>23</v>
      </c>
      <c r="N60" s="189"/>
      <c r="O60" s="189"/>
      <c r="P60" s="183"/>
      <c r="Q60" s="183"/>
      <c r="R60" s="183"/>
      <c r="S60" s="183"/>
      <c r="T60" s="225"/>
      <c r="U60" s="225"/>
      <c r="V60" s="225"/>
      <c r="W60" s="225"/>
      <c r="X60" s="225"/>
      <c r="Y60" s="225"/>
      <c r="Z60" s="225"/>
      <c r="AA60" s="225"/>
      <c r="AB60" s="225">
        <v>0</v>
      </c>
      <c r="AC60" s="225"/>
      <c r="AD60" s="225"/>
      <c r="AE60" s="225"/>
      <c r="AF60" s="190">
        <v>0</v>
      </c>
      <c r="AG60" s="190"/>
      <c r="AH60" s="190"/>
      <c r="AI60" s="190"/>
      <c r="AJ60" s="226">
        <f t="shared" si="11"/>
        <v>0</v>
      </c>
      <c r="AK60" s="226"/>
      <c r="AL60" s="226"/>
      <c r="AM60" s="226"/>
      <c r="AN60" s="185">
        <f t="shared" si="12"/>
        <v>0</v>
      </c>
      <c r="AO60" s="185"/>
      <c r="AP60" s="185"/>
      <c r="AQ60" s="226">
        <f t="shared" si="13"/>
        <v>0</v>
      </c>
      <c r="AR60" s="226"/>
      <c r="AS60" s="226"/>
      <c r="AT60" s="226"/>
      <c r="AU60" s="187">
        <f t="shared" si="14"/>
        <v>0</v>
      </c>
      <c r="AV60" s="187"/>
      <c r="AW60" s="187"/>
      <c r="AX60" s="227">
        <f t="shared" si="15"/>
        <v>0</v>
      </c>
      <c r="AY60" s="227"/>
      <c r="AZ60" s="227"/>
      <c r="BA60" s="227"/>
      <c r="BB60" s="228">
        <f t="shared" si="16"/>
        <v>0</v>
      </c>
      <c r="BC60" s="228"/>
      <c r="BD60" s="228"/>
      <c r="BE60" s="228"/>
      <c r="BF60" s="196">
        <f t="shared" si="17"/>
        <v>0</v>
      </c>
      <c r="BG60" s="196"/>
      <c r="BH60" s="196"/>
      <c r="BI60" s="196"/>
      <c r="BJ60" s="287">
        <f t="shared" si="18"/>
        <v>0</v>
      </c>
      <c r="BK60" s="287"/>
      <c r="BQ60" s="223">
        <f t="shared" si="19"/>
        <v>0</v>
      </c>
      <c r="BR60" s="223"/>
      <c r="BS60" s="223"/>
      <c r="BT60" s="223"/>
      <c r="BU60" s="178">
        <f t="shared" si="20"/>
        <v>0</v>
      </c>
      <c r="BV60" s="178"/>
      <c r="BW60" s="178"/>
      <c r="BX60" s="178"/>
      <c r="BY60" s="179">
        <f t="shared" si="21"/>
        <v>0</v>
      </c>
      <c r="BZ60" s="179"/>
      <c r="CA60" s="179"/>
    </row>
    <row r="61" spans="2:79" ht="18.75" customHeight="1" x14ac:dyDescent="0.45">
      <c r="B61" s="180" t="s">
        <v>53</v>
      </c>
      <c r="C61" s="180"/>
      <c r="D61" s="61"/>
      <c r="E61" s="181"/>
      <c r="F61" s="181"/>
      <c r="G61" s="62" t="s">
        <v>23</v>
      </c>
      <c r="H61" s="189"/>
      <c r="I61" s="189"/>
      <c r="J61" s="63" t="s">
        <v>19</v>
      </c>
      <c r="K61" s="181"/>
      <c r="L61" s="181"/>
      <c r="M61" s="62" t="s">
        <v>23</v>
      </c>
      <c r="N61" s="189"/>
      <c r="O61" s="189"/>
      <c r="P61" s="183"/>
      <c r="Q61" s="183"/>
      <c r="R61" s="183"/>
      <c r="S61" s="183"/>
      <c r="T61" s="190"/>
      <c r="U61" s="190"/>
      <c r="V61" s="190"/>
      <c r="W61" s="190"/>
      <c r="X61" s="190"/>
      <c r="Y61" s="190"/>
      <c r="Z61" s="190"/>
      <c r="AA61" s="190"/>
      <c r="AB61" s="190">
        <v>0</v>
      </c>
      <c r="AC61" s="190"/>
      <c r="AD61" s="190"/>
      <c r="AE61" s="190"/>
      <c r="AF61" s="190">
        <v>0</v>
      </c>
      <c r="AG61" s="190"/>
      <c r="AH61" s="190"/>
      <c r="AI61" s="190"/>
      <c r="AJ61" s="226">
        <f t="shared" si="11"/>
        <v>0</v>
      </c>
      <c r="AK61" s="226"/>
      <c r="AL61" s="226"/>
      <c r="AM61" s="226"/>
      <c r="AN61" s="185">
        <f t="shared" si="12"/>
        <v>0</v>
      </c>
      <c r="AO61" s="185"/>
      <c r="AP61" s="185"/>
      <c r="AQ61" s="226">
        <f t="shared" si="13"/>
        <v>0</v>
      </c>
      <c r="AR61" s="226"/>
      <c r="AS61" s="226"/>
      <c r="AT61" s="226"/>
      <c r="AU61" s="187">
        <f t="shared" si="14"/>
        <v>0</v>
      </c>
      <c r="AV61" s="187"/>
      <c r="AW61" s="187"/>
      <c r="AX61" s="227">
        <f t="shared" si="15"/>
        <v>0</v>
      </c>
      <c r="AY61" s="227"/>
      <c r="AZ61" s="227"/>
      <c r="BA61" s="227"/>
      <c r="BB61" s="228">
        <f t="shared" si="16"/>
        <v>0</v>
      </c>
      <c r="BC61" s="228"/>
      <c r="BD61" s="228"/>
      <c r="BE61" s="228"/>
      <c r="BF61" s="196">
        <f t="shared" si="17"/>
        <v>0</v>
      </c>
      <c r="BG61" s="196"/>
      <c r="BH61" s="196"/>
      <c r="BI61" s="196"/>
      <c r="BJ61" s="229">
        <f t="shared" si="18"/>
        <v>0</v>
      </c>
      <c r="BK61" s="229"/>
      <c r="BQ61" s="177">
        <f t="shared" si="19"/>
        <v>0</v>
      </c>
      <c r="BR61" s="177"/>
      <c r="BS61" s="177"/>
      <c r="BT61" s="177"/>
      <c r="BU61" s="178">
        <f t="shared" si="20"/>
        <v>0</v>
      </c>
      <c r="BV61" s="178"/>
      <c r="BW61" s="178"/>
      <c r="BX61" s="178"/>
      <c r="BY61" s="179">
        <f t="shared" si="21"/>
        <v>0</v>
      </c>
      <c r="BZ61" s="179"/>
      <c r="CA61" s="179"/>
    </row>
    <row r="62" spans="2:79" ht="18.75" customHeight="1" x14ac:dyDescent="0.45">
      <c r="B62" s="180" t="s">
        <v>53</v>
      </c>
      <c r="C62" s="180"/>
      <c r="D62" s="64"/>
      <c r="E62" s="181"/>
      <c r="F62" s="181"/>
      <c r="G62" s="65" t="s">
        <v>23</v>
      </c>
      <c r="H62" s="189"/>
      <c r="I62" s="189"/>
      <c r="J62" s="66" t="s">
        <v>19</v>
      </c>
      <c r="K62" s="181"/>
      <c r="L62" s="181"/>
      <c r="M62" s="65" t="s">
        <v>23</v>
      </c>
      <c r="N62" s="189"/>
      <c r="O62" s="189"/>
      <c r="P62" s="183"/>
      <c r="Q62" s="183"/>
      <c r="R62" s="183"/>
      <c r="S62" s="183"/>
      <c r="T62" s="190"/>
      <c r="U62" s="190"/>
      <c r="V62" s="190"/>
      <c r="W62" s="190"/>
      <c r="X62" s="190"/>
      <c r="Y62" s="190"/>
      <c r="Z62" s="190"/>
      <c r="AA62" s="190"/>
      <c r="AB62" s="190">
        <v>0</v>
      </c>
      <c r="AC62" s="190"/>
      <c r="AD62" s="190"/>
      <c r="AE62" s="190"/>
      <c r="AF62" s="190">
        <v>0</v>
      </c>
      <c r="AG62" s="190"/>
      <c r="AH62" s="190"/>
      <c r="AI62" s="190"/>
      <c r="AJ62" s="236">
        <f t="shared" si="11"/>
        <v>0</v>
      </c>
      <c r="AK62" s="236"/>
      <c r="AL62" s="236"/>
      <c r="AM62" s="236"/>
      <c r="AN62" s="185">
        <f t="shared" si="12"/>
        <v>0</v>
      </c>
      <c r="AO62" s="185"/>
      <c r="AP62" s="185"/>
      <c r="AQ62" s="236">
        <f t="shared" si="13"/>
        <v>0</v>
      </c>
      <c r="AR62" s="236"/>
      <c r="AS62" s="236"/>
      <c r="AT62" s="236"/>
      <c r="AU62" s="187">
        <f t="shared" si="14"/>
        <v>0</v>
      </c>
      <c r="AV62" s="187"/>
      <c r="AW62" s="187"/>
      <c r="AX62" s="188">
        <f t="shared" si="15"/>
        <v>0</v>
      </c>
      <c r="AY62" s="188"/>
      <c r="AZ62" s="188"/>
      <c r="BA62" s="188"/>
      <c r="BB62" s="237">
        <f t="shared" si="16"/>
        <v>0</v>
      </c>
      <c r="BC62" s="237"/>
      <c r="BD62" s="237"/>
      <c r="BE62" s="237"/>
      <c r="BF62" s="156">
        <f t="shared" si="17"/>
        <v>0</v>
      </c>
      <c r="BG62" s="156"/>
      <c r="BH62" s="156"/>
      <c r="BI62" s="156"/>
      <c r="BJ62" s="229">
        <f t="shared" si="18"/>
        <v>0</v>
      </c>
      <c r="BK62" s="229"/>
      <c r="BQ62" s="177">
        <f t="shared" si="19"/>
        <v>0</v>
      </c>
      <c r="BR62" s="177"/>
      <c r="BS62" s="177"/>
      <c r="BT62" s="177"/>
      <c r="BU62" s="178">
        <f t="shared" si="20"/>
        <v>0</v>
      </c>
      <c r="BV62" s="178"/>
      <c r="BW62" s="178"/>
      <c r="BX62" s="178"/>
      <c r="BY62" s="179">
        <f t="shared" si="21"/>
        <v>0</v>
      </c>
      <c r="BZ62" s="179"/>
      <c r="CA62" s="179"/>
    </row>
    <row r="63" spans="2:79" ht="18.75" customHeight="1" x14ac:dyDescent="0.45">
      <c r="B63" s="224">
        <v>0</v>
      </c>
      <c r="C63" s="224"/>
      <c r="D63" s="61"/>
      <c r="E63" s="181"/>
      <c r="F63" s="181"/>
      <c r="G63" s="62" t="s">
        <v>23</v>
      </c>
      <c r="H63" s="189"/>
      <c r="I63" s="189"/>
      <c r="J63" s="63" t="s">
        <v>19</v>
      </c>
      <c r="K63" s="181"/>
      <c r="L63" s="181"/>
      <c r="M63" s="62" t="s">
        <v>23</v>
      </c>
      <c r="N63" s="189"/>
      <c r="O63" s="189"/>
      <c r="P63" s="183"/>
      <c r="Q63" s="183"/>
      <c r="R63" s="183"/>
      <c r="S63" s="183"/>
      <c r="T63" s="225"/>
      <c r="U63" s="225"/>
      <c r="V63" s="225"/>
      <c r="W63" s="225"/>
      <c r="X63" s="225"/>
      <c r="Y63" s="225"/>
      <c r="Z63" s="225"/>
      <c r="AA63" s="225"/>
      <c r="AB63" s="225">
        <v>0</v>
      </c>
      <c r="AC63" s="225"/>
      <c r="AD63" s="225"/>
      <c r="AE63" s="225"/>
      <c r="AF63" s="190">
        <v>0</v>
      </c>
      <c r="AG63" s="190"/>
      <c r="AH63" s="190"/>
      <c r="AI63" s="190"/>
      <c r="AJ63" s="230">
        <f t="shared" si="11"/>
        <v>0</v>
      </c>
      <c r="AK63" s="230"/>
      <c r="AL63" s="230"/>
      <c r="AM63" s="230"/>
      <c r="AN63" s="231">
        <f t="shared" si="12"/>
        <v>0</v>
      </c>
      <c r="AO63" s="231"/>
      <c r="AP63" s="231"/>
      <c r="AQ63" s="230">
        <f t="shared" si="13"/>
        <v>0</v>
      </c>
      <c r="AR63" s="230"/>
      <c r="AS63" s="230"/>
      <c r="AT63" s="230"/>
      <c r="AU63" s="232">
        <f t="shared" si="14"/>
        <v>0</v>
      </c>
      <c r="AV63" s="232"/>
      <c r="AW63" s="232"/>
      <c r="AX63" s="233">
        <f t="shared" si="15"/>
        <v>0</v>
      </c>
      <c r="AY63" s="233"/>
      <c r="AZ63" s="233"/>
      <c r="BA63" s="233"/>
      <c r="BB63" s="234">
        <f t="shared" si="16"/>
        <v>0</v>
      </c>
      <c r="BC63" s="234"/>
      <c r="BD63" s="234"/>
      <c r="BE63" s="234"/>
      <c r="BF63" s="235">
        <f t="shared" si="17"/>
        <v>0</v>
      </c>
      <c r="BG63" s="235"/>
      <c r="BH63" s="235"/>
      <c r="BI63" s="235"/>
      <c r="BJ63" s="288">
        <f t="shared" si="18"/>
        <v>0</v>
      </c>
      <c r="BK63" s="288"/>
      <c r="BQ63" s="238">
        <f t="shared" si="19"/>
        <v>0</v>
      </c>
      <c r="BR63" s="238"/>
      <c r="BS63" s="238"/>
      <c r="BT63" s="238"/>
      <c r="BU63" s="239">
        <f t="shared" si="20"/>
        <v>0</v>
      </c>
      <c r="BV63" s="239"/>
      <c r="BW63" s="239"/>
      <c r="BX63" s="239"/>
      <c r="BY63" s="240">
        <f t="shared" si="21"/>
        <v>0</v>
      </c>
      <c r="BZ63" s="240"/>
      <c r="CA63" s="240"/>
    </row>
    <row r="64" spans="2:79" ht="18.75" customHeight="1" x14ac:dyDescent="0.45">
      <c r="B64" s="224">
        <v>0</v>
      </c>
      <c r="C64" s="224"/>
      <c r="D64" s="61"/>
      <c r="E64" s="181"/>
      <c r="F64" s="181"/>
      <c r="G64" s="62" t="s">
        <v>23</v>
      </c>
      <c r="H64" s="189"/>
      <c r="I64" s="189"/>
      <c r="J64" s="63" t="s">
        <v>19</v>
      </c>
      <c r="K64" s="181"/>
      <c r="L64" s="181"/>
      <c r="M64" s="62" t="s">
        <v>23</v>
      </c>
      <c r="N64" s="189"/>
      <c r="O64" s="189"/>
      <c r="P64" s="183"/>
      <c r="Q64" s="183"/>
      <c r="R64" s="183"/>
      <c r="S64" s="183"/>
      <c r="T64" s="225"/>
      <c r="U64" s="225"/>
      <c r="V64" s="225"/>
      <c r="W64" s="225"/>
      <c r="X64" s="225"/>
      <c r="Y64" s="225"/>
      <c r="Z64" s="225"/>
      <c r="AA64" s="225"/>
      <c r="AB64" s="225">
        <v>0</v>
      </c>
      <c r="AC64" s="225"/>
      <c r="AD64" s="225"/>
      <c r="AE64" s="225"/>
      <c r="AF64" s="190">
        <v>0</v>
      </c>
      <c r="AG64" s="190"/>
      <c r="AH64" s="190"/>
      <c r="AI64" s="190"/>
      <c r="AJ64" s="226">
        <f t="shared" si="11"/>
        <v>0</v>
      </c>
      <c r="AK64" s="226"/>
      <c r="AL64" s="226"/>
      <c r="AM64" s="226"/>
      <c r="AN64" s="185">
        <f t="shared" si="12"/>
        <v>0</v>
      </c>
      <c r="AO64" s="185"/>
      <c r="AP64" s="185"/>
      <c r="AQ64" s="226">
        <f t="shared" si="13"/>
        <v>0</v>
      </c>
      <c r="AR64" s="226"/>
      <c r="AS64" s="226"/>
      <c r="AT64" s="226"/>
      <c r="AU64" s="187">
        <f t="shared" si="14"/>
        <v>0</v>
      </c>
      <c r="AV64" s="187"/>
      <c r="AW64" s="187"/>
      <c r="AX64" s="227">
        <f t="shared" si="15"/>
        <v>0</v>
      </c>
      <c r="AY64" s="227"/>
      <c r="AZ64" s="227"/>
      <c r="BA64" s="227"/>
      <c r="BB64" s="228">
        <f t="shared" si="16"/>
        <v>0</v>
      </c>
      <c r="BC64" s="228"/>
      <c r="BD64" s="228"/>
      <c r="BE64" s="228"/>
      <c r="BF64" s="196">
        <f t="shared" si="17"/>
        <v>0</v>
      </c>
      <c r="BG64" s="196"/>
      <c r="BH64" s="196"/>
      <c r="BI64" s="196"/>
      <c r="BJ64" s="287">
        <f t="shared" si="18"/>
        <v>0</v>
      </c>
      <c r="BK64" s="287"/>
      <c r="BQ64" s="223">
        <f t="shared" si="19"/>
        <v>0</v>
      </c>
      <c r="BR64" s="223"/>
      <c r="BS64" s="223"/>
      <c r="BT64" s="223"/>
      <c r="BU64" s="178">
        <f t="shared" si="20"/>
        <v>0</v>
      </c>
      <c r="BV64" s="178"/>
      <c r="BW64" s="178"/>
      <c r="BX64" s="178"/>
      <c r="BY64" s="179">
        <f t="shared" si="21"/>
        <v>0</v>
      </c>
      <c r="BZ64" s="179"/>
      <c r="CA64" s="179"/>
    </row>
    <row r="65" spans="2:79" ht="18.75" customHeight="1" x14ac:dyDescent="0.45">
      <c r="B65" s="224">
        <v>0</v>
      </c>
      <c r="C65" s="224"/>
      <c r="D65" s="61"/>
      <c r="E65" s="181"/>
      <c r="F65" s="181"/>
      <c r="G65" s="62" t="s">
        <v>23</v>
      </c>
      <c r="H65" s="189"/>
      <c r="I65" s="189"/>
      <c r="J65" s="63" t="s">
        <v>19</v>
      </c>
      <c r="K65" s="181"/>
      <c r="L65" s="181"/>
      <c r="M65" s="62" t="s">
        <v>23</v>
      </c>
      <c r="N65" s="189"/>
      <c r="O65" s="189"/>
      <c r="P65" s="183"/>
      <c r="Q65" s="183"/>
      <c r="R65" s="183"/>
      <c r="S65" s="183"/>
      <c r="T65" s="225"/>
      <c r="U65" s="225"/>
      <c r="V65" s="225"/>
      <c r="W65" s="225"/>
      <c r="X65" s="225"/>
      <c r="Y65" s="225"/>
      <c r="Z65" s="225"/>
      <c r="AA65" s="225"/>
      <c r="AB65" s="225">
        <v>0</v>
      </c>
      <c r="AC65" s="225"/>
      <c r="AD65" s="225"/>
      <c r="AE65" s="225"/>
      <c r="AF65" s="190">
        <v>0</v>
      </c>
      <c r="AG65" s="190"/>
      <c r="AH65" s="190"/>
      <c r="AI65" s="190"/>
      <c r="AJ65" s="226">
        <f t="shared" si="11"/>
        <v>0</v>
      </c>
      <c r="AK65" s="226"/>
      <c r="AL65" s="226"/>
      <c r="AM65" s="226"/>
      <c r="AN65" s="185">
        <f t="shared" si="12"/>
        <v>0</v>
      </c>
      <c r="AO65" s="185"/>
      <c r="AP65" s="185"/>
      <c r="AQ65" s="226">
        <f t="shared" si="13"/>
        <v>0</v>
      </c>
      <c r="AR65" s="226"/>
      <c r="AS65" s="226"/>
      <c r="AT65" s="226"/>
      <c r="AU65" s="187">
        <f t="shared" si="14"/>
        <v>0</v>
      </c>
      <c r="AV65" s="187"/>
      <c r="AW65" s="187"/>
      <c r="AX65" s="227">
        <f t="shared" si="15"/>
        <v>0</v>
      </c>
      <c r="AY65" s="227"/>
      <c r="AZ65" s="227"/>
      <c r="BA65" s="227"/>
      <c r="BB65" s="228">
        <f t="shared" si="16"/>
        <v>0</v>
      </c>
      <c r="BC65" s="228"/>
      <c r="BD65" s="228"/>
      <c r="BE65" s="228"/>
      <c r="BF65" s="196">
        <f t="shared" si="17"/>
        <v>0</v>
      </c>
      <c r="BG65" s="196"/>
      <c r="BH65" s="196"/>
      <c r="BI65" s="196"/>
      <c r="BJ65" s="287">
        <f t="shared" si="18"/>
        <v>0</v>
      </c>
      <c r="BK65" s="287"/>
      <c r="BQ65" s="223">
        <f t="shared" si="19"/>
        <v>0</v>
      </c>
      <c r="BR65" s="223"/>
      <c r="BS65" s="223"/>
      <c r="BT65" s="223"/>
      <c r="BU65" s="178">
        <f t="shared" si="20"/>
        <v>0</v>
      </c>
      <c r="BV65" s="178"/>
      <c r="BW65" s="178"/>
      <c r="BX65" s="178"/>
      <c r="BY65" s="179">
        <f t="shared" si="21"/>
        <v>0</v>
      </c>
      <c r="BZ65" s="179"/>
      <c r="CA65" s="179"/>
    </row>
    <row r="66" spans="2:79" ht="18.75" customHeight="1" x14ac:dyDescent="0.45">
      <c r="B66" s="224">
        <v>0</v>
      </c>
      <c r="C66" s="224"/>
      <c r="D66" s="61"/>
      <c r="E66" s="181"/>
      <c r="F66" s="181"/>
      <c r="G66" s="62" t="s">
        <v>23</v>
      </c>
      <c r="H66" s="189"/>
      <c r="I66" s="189"/>
      <c r="J66" s="63" t="s">
        <v>19</v>
      </c>
      <c r="K66" s="181"/>
      <c r="L66" s="181"/>
      <c r="M66" s="62" t="s">
        <v>23</v>
      </c>
      <c r="N66" s="189"/>
      <c r="O66" s="189"/>
      <c r="P66" s="183"/>
      <c r="Q66" s="183"/>
      <c r="R66" s="183"/>
      <c r="S66" s="183"/>
      <c r="T66" s="225"/>
      <c r="U66" s="225"/>
      <c r="V66" s="225"/>
      <c r="W66" s="225"/>
      <c r="X66" s="225"/>
      <c r="Y66" s="225"/>
      <c r="Z66" s="225"/>
      <c r="AA66" s="225"/>
      <c r="AB66" s="225">
        <v>0</v>
      </c>
      <c r="AC66" s="225"/>
      <c r="AD66" s="225"/>
      <c r="AE66" s="225"/>
      <c r="AF66" s="190">
        <v>0</v>
      </c>
      <c r="AG66" s="190"/>
      <c r="AH66" s="190"/>
      <c r="AI66" s="190"/>
      <c r="AJ66" s="226">
        <f t="shared" si="11"/>
        <v>0</v>
      </c>
      <c r="AK66" s="226"/>
      <c r="AL66" s="226"/>
      <c r="AM66" s="226"/>
      <c r="AN66" s="185">
        <f t="shared" si="12"/>
        <v>0</v>
      </c>
      <c r="AO66" s="185"/>
      <c r="AP66" s="185"/>
      <c r="AQ66" s="226">
        <f t="shared" si="13"/>
        <v>0</v>
      </c>
      <c r="AR66" s="226"/>
      <c r="AS66" s="226"/>
      <c r="AT66" s="226"/>
      <c r="AU66" s="187">
        <f t="shared" si="14"/>
        <v>0</v>
      </c>
      <c r="AV66" s="187"/>
      <c r="AW66" s="187"/>
      <c r="AX66" s="227">
        <f t="shared" si="15"/>
        <v>0</v>
      </c>
      <c r="AY66" s="227"/>
      <c r="AZ66" s="227"/>
      <c r="BA66" s="227"/>
      <c r="BB66" s="228">
        <f t="shared" si="16"/>
        <v>0</v>
      </c>
      <c r="BC66" s="228"/>
      <c r="BD66" s="228"/>
      <c r="BE66" s="228"/>
      <c r="BF66" s="196">
        <f t="shared" si="17"/>
        <v>0</v>
      </c>
      <c r="BG66" s="196"/>
      <c r="BH66" s="196"/>
      <c r="BI66" s="196"/>
      <c r="BJ66" s="287">
        <f t="shared" si="18"/>
        <v>0</v>
      </c>
      <c r="BK66" s="287"/>
      <c r="BQ66" s="223">
        <f t="shared" si="19"/>
        <v>0</v>
      </c>
      <c r="BR66" s="223"/>
      <c r="BS66" s="223"/>
      <c r="BT66" s="223"/>
      <c r="BU66" s="178">
        <f t="shared" si="20"/>
        <v>0</v>
      </c>
      <c r="BV66" s="178"/>
      <c r="BW66" s="178"/>
      <c r="BX66" s="178"/>
      <c r="BY66" s="179">
        <f t="shared" si="21"/>
        <v>0</v>
      </c>
      <c r="BZ66" s="179"/>
      <c r="CA66" s="179"/>
    </row>
    <row r="67" spans="2:79" ht="18.75" customHeight="1" x14ac:dyDescent="0.45">
      <c r="B67" s="224" t="s">
        <v>53</v>
      </c>
      <c r="C67" s="224"/>
      <c r="D67" s="61"/>
      <c r="E67" s="181"/>
      <c r="F67" s="181"/>
      <c r="G67" s="62" t="s">
        <v>23</v>
      </c>
      <c r="H67" s="189"/>
      <c r="I67" s="189"/>
      <c r="J67" s="63" t="s">
        <v>19</v>
      </c>
      <c r="K67" s="181"/>
      <c r="L67" s="181"/>
      <c r="M67" s="62" t="s">
        <v>23</v>
      </c>
      <c r="N67" s="189"/>
      <c r="O67" s="189"/>
      <c r="P67" s="183"/>
      <c r="Q67" s="183"/>
      <c r="R67" s="183"/>
      <c r="S67" s="183"/>
      <c r="T67" s="225"/>
      <c r="U67" s="225"/>
      <c r="V67" s="225"/>
      <c r="W67" s="225"/>
      <c r="X67" s="225"/>
      <c r="Y67" s="225"/>
      <c r="Z67" s="225"/>
      <c r="AA67" s="225"/>
      <c r="AB67" s="225">
        <v>0</v>
      </c>
      <c r="AC67" s="225"/>
      <c r="AD67" s="225"/>
      <c r="AE67" s="225"/>
      <c r="AF67" s="190">
        <v>0</v>
      </c>
      <c r="AG67" s="190"/>
      <c r="AH67" s="190"/>
      <c r="AI67" s="190"/>
      <c r="AJ67" s="226">
        <f t="shared" si="11"/>
        <v>0</v>
      </c>
      <c r="AK67" s="226"/>
      <c r="AL67" s="226"/>
      <c r="AM67" s="226"/>
      <c r="AN67" s="185">
        <f t="shared" si="12"/>
        <v>0</v>
      </c>
      <c r="AO67" s="185"/>
      <c r="AP67" s="185"/>
      <c r="AQ67" s="226">
        <f t="shared" si="13"/>
        <v>0</v>
      </c>
      <c r="AR67" s="226"/>
      <c r="AS67" s="226"/>
      <c r="AT67" s="226"/>
      <c r="AU67" s="187">
        <f t="shared" si="14"/>
        <v>0</v>
      </c>
      <c r="AV67" s="187"/>
      <c r="AW67" s="187"/>
      <c r="AX67" s="227">
        <f t="shared" si="15"/>
        <v>0</v>
      </c>
      <c r="AY67" s="227"/>
      <c r="AZ67" s="227"/>
      <c r="BA67" s="227"/>
      <c r="BB67" s="228">
        <f t="shared" si="16"/>
        <v>0</v>
      </c>
      <c r="BC67" s="228"/>
      <c r="BD67" s="228"/>
      <c r="BE67" s="228"/>
      <c r="BF67" s="196">
        <f t="shared" si="17"/>
        <v>0</v>
      </c>
      <c r="BG67" s="196"/>
      <c r="BH67" s="196"/>
      <c r="BI67" s="196"/>
      <c r="BJ67" s="287">
        <f t="shared" si="18"/>
        <v>0</v>
      </c>
      <c r="BK67" s="287"/>
      <c r="BQ67" s="223">
        <f t="shared" si="19"/>
        <v>0</v>
      </c>
      <c r="BR67" s="223"/>
      <c r="BS67" s="223"/>
      <c r="BT67" s="223"/>
      <c r="BU67" s="178">
        <f t="shared" si="20"/>
        <v>0</v>
      </c>
      <c r="BV67" s="178"/>
      <c r="BW67" s="178"/>
      <c r="BX67" s="178"/>
      <c r="BY67" s="179">
        <f t="shared" si="21"/>
        <v>0</v>
      </c>
      <c r="BZ67" s="179"/>
      <c r="CA67" s="179"/>
    </row>
    <row r="68" spans="2:79" ht="18.75" customHeight="1" x14ac:dyDescent="0.45">
      <c r="B68" s="180" t="s">
        <v>53</v>
      </c>
      <c r="C68" s="180"/>
      <c r="D68" s="61"/>
      <c r="E68" s="181"/>
      <c r="F68" s="181"/>
      <c r="G68" s="62" t="s">
        <v>23</v>
      </c>
      <c r="H68" s="189"/>
      <c r="I68" s="189"/>
      <c r="J68" s="63" t="s">
        <v>19</v>
      </c>
      <c r="K68" s="181"/>
      <c r="L68" s="181"/>
      <c r="M68" s="62" t="s">
        <v>23</v>
      </c>
      <c r="N68" s="189"/>
      <c r="O68" s="189"/>
      <c r="P68" s="183"/>
      <c r="Q68" s="183"/>
      <c r="R68" s="183"/>
      <c r="S68" s="183"/>
      <c r="T68" s="190"/>
      <c r="U68" s="190"/>
      <c r="V68" s="190"/>
      <c r="W68" s="190"/>
      <c r="X68" s="190"/>
      <c r="Y68" s="190"/>
      <c r="Z68" s="190"/>
      <c r="AA68" s="190"/>
      <c r="AB68" s="190">
        <v>0</v>
      </c>
      <c r="AC68" s="190"/>
      <c r="AD68" s="190"/>
      <c r="AE68" s="190"/>
      <c r="AF68" s="190">
        <v>0</v>
      </c>
      <c r="AG68" s="190"/>
      <c r="AH68" s="190"/>
      <c r="AI68" s="190"/>
      <c r="AJ68" s="226">
        <f t="shared" si="11"/>
        <v>0</v>
      </c>
      <c r="AK68" s="226"/>
      <c r="AL68" s="226"/>
      <c r="AM68" s="226"/>
      <c r="AN68" s="185">
        <f t="shared" si="12"/>
        <v>0</v>
      </c>
      <c r="AO68" s="185"/>
      <c r="AP68" s="185"/>
      <c r="AQ68" s="226">
        <f t="shared" si="13"/>
        <v>0</v>
      </c>
      <c r="AR68" s="226"/>
      <c r="AS68" s="226"/>
      <c r="AT68" s="226"/>
      <c r="AU68" s="187">
        <f t="shared" si="14"/>
        <v>0</v>
      </c>
      <c r="AV68" s="187"/>
      <c r="AW68" s="187"/>
      <c r="AX68" s="227">
        <f t="shared" si="15"/>
        <v>0</v>
      </c>
      <c r="AY68" s="227"/>
      <c r="AZ68" s="227"/>
      <c r="BA68" s="227"/>
      <c r="BB68" s="228">
        <f t="shared" si="16"/>
        <v>0</v>
      </c>
      <c r="BC68" s="228"/>
      <c r="BD68" s="228"/>
      <c r="BE68" s="228"/>
      <c r="BF68" s="196">
        <f t="shared" si="17"/>
        <v>0</v>
      </c>
      <c r="BG68" s="196"/>
      <c r="BH68" s="196"/>
      <c r="BI68" s="196"/>
      <c r="BJ68" s="229">
        <f t="shared" si="18"/>
        <v>0</v>
      </c>
      <c r="BK68" s="229"/>
      <c r="BQ68" s="177">
        <f t="shared" si="19"/>
        <v>0</v>
      </c>
      <c r="BR68" s="177"/>
      <c r="BS68" s="177"/>
      <c r="BT68" s="177"/>
      <c r="BU68" s="178">
        <f t="shared" si="20"/>
        <v>0</v>
      </c>
      <c r="BV68" s="178"/>
      <c r="BW68" s="178"/>
      <c r="BX68" s="178"/>
      <c r="BY68" s="179">
        <f t="shared" si="21"/>
        <v>0</v>
      </c>
      <c r="BZ68" s="179"/>
      <c r="CA68" s="179"/>
    </row>
    <row r="69" spans="2:79" ht="18.75" customHeight="1" x14ac:dyDescent="0.45">
      <c r="B69" s="180" t="s">
        <v>53</v>
      </c>
      <c r="C69" s="180"/>
      <c r="D69" s="64"/>
      <c r="E69" s="181"/>
      <c r="F69" s="181"/>
      <c r="G69" s="65" t="s">
        <v>23</v>
      </c>
      <c r="H69" s="189"/>
      <c r="I69" s="189"/>
      <c r="J69" s="66" t="s">
        <v>19</v>
      </c>
      <c r="K69" s="181"/>
      <c r="L69" s="181"/>
      <c r="M69" s="65" t="s">
        <v>23</v>
      </c>
      <c r="N69" s="189"/>
      <c r="O69" s="189"/>
      <c r="P69" s="183"/>
      <c r="Q69" s="183"/>
      <c r="R69" s="183"/>
      <c r="S69" s="183"/>
      <c r="T69" s="190"/>
      <c r="U69" s="190"/>
      <c r="V69" s="190"/>
      <c r="W69" s="190"/>
      <c r="X69" s="190"/>
      <c r="Y69" s="190"/>
      <c r="Z69" s="190"/>
      <c r="AA69" s="190"/>
      <c r="AB69" s="190">
        <v>0</v>
      </c>
      <c r="AC69" s="190"/>
      <c r="AD69" s="190"/>
      <c r="AE69" s="190"/>
      <c r="AF69" s="190">
        <v>0</v>
      </c>
      <c r="AG69" s="190"/>
      <c r="AH69" s="190"/>
      <c r="AI69" s="190"/>
      <c r="AJ69" s="241">
        <f t="shared" si="11"/>
        <v>0</v>
      </c>
      <c r="AK69" s="241"/>
      <c r="AL69" s="241"/>
      <c r="AM69" s="241"/>
      <c r="AN69" s="192">
        <f t="shared" si="12"/>
        <v>0</v>
      </c>
      <c r="AO69" s="192"/>
      <c r="AP69" s="192"/>
      <c r="AQ69" s="241">
        <f t="shared" si="13"/>
        <v>0</v>
      </c>
      <c r="AR69" s="241"/>
      <c r="AS69" s="241"/>
      <c r="AT69" s="241"/>
      <c r="AU69" s="242">
        <f t="shared" si="14"/>
        <v>0</v>
      </c>
      <c r="AV69" s="242"/>
      <c r="AW69" s="242"/>
      <c r="AX69" s="195">
        <f t="shared" si="15"/>
        <v>0</v>
      </c>
      <c r="AY69" s="195"/>
      <c r="AZ69" s="195"/>
      <c r="BA69" s="195"/>
      <c r="BB69" s="243">
        <f t="shared" si="16"/>
        <v>0</v>
      </c>
      <c r="BC69" s="243"/>
      <c r="BD69" s="243"/>
      <c r="BE69" s="243"/>
      <c r="BF69" s="244">
        <f t="shared" si="17"/>
        <v>0</v>
      </c>
      <c r="BG69" s="244"/>
      <c r="BH69" s="244"/>
      <c r="BI69" s="244"/>
      <c r="BJ69" s="245">
        <f t="shared" si="18"/>
        <v>0</v>
      </c>
      <c r="BK69" s="245"/>
      <c r="BQ69" s="198">
        <f t="shared" si="19"/>
        <v>0</v>
      </c>
      <c r="BR69" s="198"/>
      <c r="BS69" s="198"/>
      <c r="BT69" s="198"/>
      <c r="BU69" s="199">
        <f t="shared" si="20"/>
        <v>0</v>
      </c>
      <c r="BV69" s="199"/>
      <c r="BW69" s="199"/>
      <c r="BX69" s="199"/>
      <c r="BY69" s="200">
        <f t="shared" si="21"/>
        <v>0</v>
      </c>
      <c r="BZ69" s="200"/>
      <c r="CA69" s="200"/>
    </row>
    <row r="70" spans="2:79" ht="18.75" customHeight="1" x14ac:dyDescent="0.45">
      <c r="AH70" s="246" t="s">
        <v>24</v>
      </c>
      <c r="AI70" s="246"/>
      <c r="AJ70" s="247">
        <f>SUM(AJ50:AM69)</f>
        <v>0</v>
      </c>
      <c r="AK70" s="247"/>
      <c r="AL70" s="247"/>
      <c r="AM70" s="247"/>
      <c r="AN70" s="248">
        <f>SUM(AN50,AN51,AN52,AN53,AN54,AN55,AN56,AN57,AN58,AN59,AN60,AN61,AN62,AN63,AN64,AN65,AN66,AN67,AN68,AN69)</f>
        <v>0</v>
      </c>
      <c r="AO70" s="248"/>
      <c r="AP70" s="248"/>
      <c r="AQ70" s="249">
        <f>SUM(AQ63:AT69)</f>
        <v>0</v>
      </c>
      <c r="AR70" s="249"/>
      <c r="AS70" s="249"/>
      <c r="AT70" s="249"/>
      <c r="AU70" s="250">
        <f>SUM(AU50,AU51,AU52,AU53,AU54,AU55,AU56,AU57,AU58,AU59,AU60,AU61,AU62,AU63,AU64,AU65,AU66,AU67,AU68,AU69)</f>
        <v>0</v>
      </c>
      <c r="AV70" s="250"/>
      <c r="AW70" s="250"/>
      <c r="AX70" s="251">
        <f>SUM(AX63:BA69)</f>
        <v>0</v>
      </c>
      <c r="AY70" s="251"/>
      <c r="AZ70" s="251"/>
      <c r="BA70" s="251"/>
      <c r="BB70" s="252" t="e">
        <f>SUM(#REF!,BB63,BB64,BB65,BB66,BB67,BB68,BB69)</f>
        <v>#REF!</v>
      </c>
      <c r="BC70" s="252"/>
      <c r="BD70" s="252"/>
      <c r="BE70" s="252"/>
      <c r="BF70" s="253">
        <f>SUM(BF50,BF51,BF52,BF53,BF54,BF55,BF56,BF57,BF58,BF59,BF60,BF61,BF62,BF63,BF64,BF65,BF66,BF67,BF68,BF69)</f>
        <v>0</v>
      </c>
      <c r="BG70" s="253"/>
      <c r="BH70" s="253"/>
      <c r="BI70" s="253"/>
      <c r="BJ70" s="294">
        <f>+SUM(BJ50,BJ51,BJ52,BJ53,BJ54,BJ55,BJ56,BJ57,BJ58,BJ59,BJ60,BJ61,BJ62,BJ63,BJ64,BJ65,BJ66,BJ67,BJ68,BJ69)</f>
        <v>0</v>
      </c>
      <c r="BK70" s="294"/>
      <c r="BQ70" s="255">
        <f>SUM(BQ50:BT69)</f>
        <v>0</v>
      </c>
      <c r="BR70" s="255"/>
      <c r="BS70" s="255"/>
      <c r="BT70" s="255"/>
      <c r="BU70" s="256">
        <f>SUM(BU63:BX69)</f>
        <v>0</v>
      </c>
      <c r="BV70" s="256"/>
      <c r="BW70" s="256"/>
      <c r="BX70" s="256"/>
      <c r="BY70" s="257">
        <f>SUM(BY50,BY51,BY52,BY53,BY54,BY55,BY56,BY57,BY58,BY59,BY60,BY61,BY62,BY63,BY64,BY65,BY66,BY67,BY68,BY69)</f>
        <v>0</v>
      </c>
      <c r="BZ70" s="257"/>
      <c r="CA70" s="257"/>
    </row>
    <row r="71" spans="2:79" ht="18.75" customHeight="1" x14ac:dyDescent="0.45">
      <c r="AH71" s="246"/>
      <c r="AI71" s="246"/>
      <c r="AJ71" s="247"/>
      <c r="AK71" s="247"/>
      <c r="AL71" s="247"/>
      <c r="AM71" s="247"/>
      <c r="AN71" s="248"/>
      <c r="AO71" s="248"/>
      <c r="AP71" s="248"/>
      <c r="AQ71" s="249"/>
      <c r="AR71" s="249"/>
      <c r="AS71" s="249"/>
      <c r="AT71" s="249"/>
      <c r="AU71" s="250"/>
      <c r="AV71" s="250"/>
      <c r="AW71" s="250"/>
      <c r="AX71" s="251"/>
      <c r="AY71" s="251"/>
      <c r="AZ71" s="251"/>
      <c r="BA71" s="251"/>
      <c r="BB71" s="252"/>
      <c r="BC71" s="252"/>
      <c r="BD71" s="252"/>
      <c r="BE71" s="252"/>
      <c r="BF71" s="253"/>
      <c r="BG71" s="253"/>
      <c r="BH71" s="253"/>
      <c r="BI71" s="253"/>
      <c r="BJ71" s="294"/>
      <c r="BK71" s="294"/>
      <c r="BQ71" s="255"/>
      <c r="BR71" s="255"/>
      <c r="BS71" s="255"/>
      <c r="BT71" s="255"/>
      <c r="BU71" s="256"/>
      <c r="BV71" s="256"/>
      <c r="BW71" s="256"/>
      <c r="BX71" s="256"/>
      <c r="BY71" s="257"/>
      <c r="BZ71" s="257"/>
      <c r="CA71" s="257"/>
    </row>
    <row r="73" spans="2:79" ht="18.75" customHeight="1" x14ac:dyDescent="0.45">
      <c r="B73" s="258" t="s">
        <v>54</v>
      </c>
      <c r="C73" s="258"/>
      <c r="D73" s="258"/>
      <c r="E73" s="259" t="s">
        <v>55</v>
      </c>
      <c r="F73" s="259"/>
      <c r="G73" s="259"/>
      <c r="H73" s="259"/>
      <c r="I73" s="260" t="s">
        <v>56</v>
      </c>
      <c r="J73" s="260"/>
      <c r="K73" s="260"/>
      <c r="L73" s="260"/>
      <c r="M73" s="260"/>
      <c r="N73" s="76"/>
      <c r="O73" s="289" t="s">
        <v>61</v>
      </c>
      <c r="P73" s="289"/>
      <c r="Q73" s="289"/>
      <c r="R73" s="290" t="s">
        <v>62</v>
      </c>
      <c r="S73" s="290"/>
      <c r="T73" s="290"/>
      <c r="U73" s="290"/>
      <c r="V73" s="290"/>
      <c r="W73" s="290" t="s">
        <v>55</v>
      </c>
      <c r="X73" s="290"/>
      <c r="Y73" s="290"/>
      <c r="Z73" s="260" t="s">
        <v>56</v>
      </c>
      <c r="AA73" s="260"/>
      <c r="AB73" s="260"/>
      <c r="AC73" s="260"/>
      <c r="AD73" s="76"/>
      <c r="AE73" s="261" t="s">
        <v>57</v>
      </c>
      <c r="AF73" s="261"/>
      <c r="AG73" s="261"/>
      <c r="AH73" s="262" t="s">
        <v>55</v>
      </c>
      <c r="AI73" s="262"/>
      <c r="AJ73" s="262"/>
      <c r="AK73" s="262"/>
      <c r="AL73" s="263" t="s">
        <v>24</v>
      </c>
      <c r="AM73" s="263"/>
      <c r="AN73" s="263"/>
      <c r="AO73" s="263"/>
      <c r="AP73" s="263"/>
      <c r="AT73" s="264" t="s">
        <v>59</v>
      </c>
      <c r="AU73" s="264"/>
      <c r="AV73" s="264"/>
      <c r="AW73" s="265" t="s">
        <v>50</v>
      </c>
      <c r="AX73" s="265"/>
      <c r="AY73" s="265"/>
      <c r="AZ73" s="265"/>
      <c r="BA73" s="265"/>
      <c r="BB73" s="266" t="s">
        <v>60</v>
      </c>
      <c r="BC73" s="266"/>
      <c r="BD73" s="266"/>
      <c r="BE73" s="266"/>
      <c r="BF73" s="266"/>
      <c r="BG73" s="266"/>
    </row>
    <row r="74" spans="2:79" ht="18.75" customHeight="1" x14ac:dyDescent="0.45">
      <c r="B74" s="258"/>
      <c r="C74" s="258"/>
      <c r="D74" s="258"/>
      <c r="E74" s="267">
        <f>BY70</f>
        <v>0</v>
      </c>
      <c r="F74" s="267"/>
      <c r="G74" s="267"/>
      <c r="H74" s="267"/>
      <c r="I74" s="268">
        <f>BF70</f>
        <v>0</v>
      </c>
      <c r="J74" s="268"/>
      <c r="K74" s="268"/>
      <c r="L74" s="268"/>
      <c r="M74" s="268"/>
      <c r="N74" s="76"/>
      <c r="O74" s="289"/>
      <c r="P74" s="289"/>
      <c r="Q74" s="289"/>
      <c r="R74" s="291" t="str">
        <f>IFERROR(IF(AJ70/AN70&gt;3500,3500,AJ70/AN70),"0")</f>
        <v>0</v>
      </c>
      <c r="S74" s="291"/>
      <c r="T74" s="291"/>
      <c r="U74" s="291"/>
      <c r="V74" s="291"/>
      <c r="W74" s="292">
        <f>ROUNDDOWN((TIME(0,BJ70,0)/"1:0:0"),0)</f>
        <v>0</v>
      </c>
      <c r="X74" s="292"/>
      <c r="Y74" s="292"/>
      <c r="Z74" s="293">
        <f>R74*W74</f>
        <v>0</v>
      </c>
      <c r="AA74" s="293"/>
      <c r="AB74" s="293"/>
      <c r="AC74" s="293"/>
      <c r="AD74" s="76"/>
      <c r="AE74" s="261"/>
      <c r="AF74" s="261"/>
      <c r="AG74" s="261"/>
      <c r="AH74" s="269">
        <f>E74+W74</f>
        <v>0</v>
      </c>
      <c r="AI74" s="269"/>
      <c r="AJ74" s="269"/>
      <c r="AK74" s="269"/>
      <c r="AL74" s="270">
        <f>I74+Z74</f>
        <v>0</v>
      </c>
      <c r="AM74" s="270"/>
      <c r="AN74" s="270"/>
      <c r="AO74" s="270"/>
      <c r="AP74" s="270"/>
      <c r="AT74" s="264"/>
      <c r="AU74" s="264"/>
      <c r="AV74" s="264"/>
      <c r="AW74" s="271">
        <f>SUM(AH43,AH74)</f>
        <v>17</v>
      </c>
      <c r="AX74" s="271"/>
      <c r="AY74" s="271"/>
      <c r="AZ74" s="271"/>
      <c r="BA74" s="271"/>
      <c r="BB74" s="272">
        <f>SUM(AL43,AL74)</f>
        <v>40125</v>
      </c>
      <c r="BC74" s="272"/>
      <c r="BD74" s="272"/>
      <c r="BE74" s="272"/>
      <c r="BF74" s="272"/>
      <c r="BG74" s="272"/>
    </row>
    <row r="75" spans="2:79" ht="18.75" customHeight="1" x14ac:dyDescent="0.45">
      <c r="B75" s="258"/>
      <c r="C75" s="258"/>
      <c r="D75" s="258"/>
      <c r="E75" s="267"/>
      <c r="F75" s="267"/>
      <c r="G75" s="267"/>
      <c r="H75" s="267"/>
      <c r="I75" s="268"/>
      <c r="J75" s="268"/>
      <c r="K75" s="268"/>
      <c r="L75" s="268"/>
      <c r="M75" s="268"/>
      <c r="N75" s="76"/>
      <c r="O75" s="289"/>
      <c r="P75" s="289"/>
      <c r="Q75" s="289"/>
      <c r="R75" s="291"/>
      <c r="S75" s="291"/>
      <c r="T75" s="291"/>
      <c r="U75" s="291"/>
      <c r="V75" s="291"/>
      <c r="W75" s="292"/>
      <c r="X75" s="292"/>
      <c r="Y75" s="292"/>
      <c r="Z75" s="293"/>
      <c r="AA75" s="293"/>
      <c r="AB75" s="293"/>
      <c r="AC75" s="293"/>
      <c r="AD75" s="76"/>
      <c r="AE75" s="261"/>
      <c r="AF75" s="261"/>
      <c r="AG75" s="261"/>
      <c r="AH75" s="269"/>
      <c r="AI75" s="269"/>
      <c r="AJ75" s="269"/>
      <c r="AK75" s="269"/>
      <c r="AL75" s="270"/>
      <c r="AM75" s="270"/>
      <c r="AN75" s="270"/>
      <c r="AO75" s="270"/>
      <c r="AP75" s="270"/>
      <c r="AT75" s="264"/>
      <c r="AU75" s="264"/>
      <c r="AV75" s="264"/>
      <c r="AW75" s="271"/>
      <c r="AX75" s="271"/>
      <c r="AY75" s="271"/>
      <c r="AZ75" s="271"/>
      <c r="BA75" s="271"/>
      <c r="BB75" s="272"/>
      <c r="BC75" s="272"/>
      <c r="BD75" s="272"/>
      <c r="BE75" s="272"/>
      <c r="BF75" s="272"/>
      <c r="BG75" s="272"/>
    </row>
  </sheetData>
  <mergeCells count="1154">
    <mergeCell ref="AW74:BA75"/>
    <mergeCell ref="BB74:BG75"/>
    <mergeCell ref="AH70:AI71"/>
    <mergeCell ref="AJ70:AM71"/>
    <mergeCell ref="AN70:AP71"/>
    <mergeCell ref="AQ70:AT71"/>
    <mergeCell ref="AU70:AW71"/>
    <mergeCell ref="AX70:BA71"/>
    <mergeCell ref="BB70:BE71"/>
    <mergeCell ref="BF70:BI71"/>
    <mergeCell ref="BJ70:BK71"/>
    <mergeCell ref="BQ70:BT71"/>
    <mergeCell ref="BU70:BX71"/>
    <mergeCell ref="BY70:CA71"/>
    <mergeCell ref="B73:D75"/>
    <mergeCell ref="E73:H73"/>
    <mergeCell ref="I73:M73"/>
    <mergeCell ref="O73:Q75"/>
    <mergeCell ref="R73:V73"/>
    <mergeCell ref="W73:Y73"/>
    <mergeCell ref="Z73:AC73"/>
    <mergeCell ref="AE73:AG75"/>
    <mergeCell ref="AH73:AK73"/>
    <mergeCell ref="AL73:AP73"/>
    <mergeCell ref="AT73:AV75"/>
    <mergeCell ref="AW73:BA73"/>
    <mergeCell ref="BB73:BG73"/>
    <mergeCell ref="E74:H75"/>
    <mergeCell ref="I74:M75"/>
    <mergeCell ref="R74:V75"/>
    <mergeCell ref="W74:Y75"/>
    <mergeCell ref="Z74:AC75"/>
    <mergeCell ref="AH74:AK75"/>
    <mergeCell ref="AL74:AP75"/>
    <mergeCell ref="BJ68:BK68"/>
    <mergeCell ref="BQ68:BT68"/>
    <mergeCell ref="BU68:BX68"/>
    <mergeCell ref="BY68:CA68"/>
    <mergeCell ref="B69:C69"/>
    <mergeCell ref="E69:F69"/>
    <mergeCell ref="H69:I69"/>
    <mergeCell ref="K69:L69"/>
    <mergeCell ref="N69:O69"/>
    <mergeCell ref="P69:S69"/>
    <mergeCell ref="T69:W69"/>
    <mergeCell ref="X69:AA69"/>
    <mergeCell ref="AB69:AE69"/>
    <mergeCell ref="AF69:AI69"/>
    <mergeCell ref="AJ69:AM69"/>
    <mergeCell ref="AN69:AP69"/>
    <mergeCell ref="AQ69:AT69"/>
    <mergeCell ref="AU69:AW69"/>
    <mergeCell ref="AX69:BA69"/>
    <mergeCell ref="BB69:BE69"/>
    <mergeCell ref="BF69:BI69"/>
    <mergeCell ref="BJ69:BK69"/>
    <mergeCell ref="BQ69:BT69"/>
    <mergeCell ref="BU69:BX69"/>
    <mergeCell ref="BY69:CA69"/>
    <mergeCell ref="B68:C68"/>
    <mergeCell ref="E68:F68"/>
    <mergeCell ref="H68:I68"/>
    <mergeCell ref="K68:L68"/>
    <mergeCell ref="N68:O68"/>
    <mergeCell ref="P68:S68"/>
    <mergeCell ref="T68:W68"/>
    <mergeCell ref="X68:AA68"/>
    <mergeCell ref="AB68:AE68"/>
    <mergeCell ref="AF68:AI68"/>
    <mergeCell ref="AJ68:AM68"/>
    <mergeCell ref="AN68:AP68"/>
    <mergeCell ref="AQ68:AT68"/>
    <mergeCell ref="AU68:AW68"/>
    <mergeCell ref="AX68:BA68"/>
    <mergeCell ref="BB68:BE68"/>
    <mergeCell ref="BF68:BI68"/>
    <mergeCell ref="BJ66:BK66"/>
    <mergeCell ref="BQ66:BT66"/>
    <mergeCell ref="BU66:BX66"/>
    <mergeCell ref="BY66:CA66"/>
    <mergeCell ref="B67:C67"/>
    <mergeCell ref="E67:F67"/>
    <mergeCell ref="H67:I67"/>
    <mergeCell ref="K67:L67"/>
    <mergeCell ref="N67:O67"/>
    <mergeCell ref="P67:S67"/>
    <mergeCell ref="T67:W67"/>
    <mergeCell ref="X67:AA67"/>
    <mergeCell ref="AB67:AE67"/>
    <mergeCell ref="AF67:AI67"/>
    <mergeCell ref="AJ67:AM67"/>
    <mergeCell ref="AN67:AP67"/>
    <mergeCell ref="AQ67:AT67"/>
    <mergeCell ref="AU67:AW67"/>
    <mergeCell ref="AX67:BA67"/>
    <mergeCell ref="BB67:BE67"/>
    <mergeCell ref="BF67:BI67"/>
    <mergeCell ref="BJ67:BK67"/>
    <mergeCell ref="BQ67:BT67"/>
    <mergeCell ref="BU67:BX67"/>
    <mergeCell ref="BY67:CA67"/>
    <mergeCell ref="B66:C66"/>
    <mergeCell ref="E66:F66"/>
    <mergeCell ref="H66:I66"/>
    <mergeCell ref="K66:L66"/>
    <mergeCell ref="N66:O66"/>
    <mergeCell ref="P66:S66"/>
    <mergeCell ref="T66:W66"/>
    <mergeCell ref="X66:AA66"/>
    <mergeCell ref="AB66:AE66"/>
    <mergeCell ref="AF66:AI66"/>
    <mergeCell ref="AJ66:AM66"/>
    <mergeCell ref="AN66:AP66"/>
    <mergeCell ref="AQ66:AT66"/>
    <mergeCell ref="AU66:AW66"/>
    <mergeCell ref="AX66:BA66"/>
    <mergeCell ref="BB66:BE66"/>
    <mergeCell ref="BF66:BI66"/>
    <mergeCell ref="BJ64:BK64"/>
    <mergeCell ref="BQ64:BT64"/>
    <mergeCell ref="BU64:BX64"/>
    <mergeCell ref="BY64:CA64"/>
    <mergeCell ref="B65:C65"/>
    <mergeCell ref="E65:F65"/>
    <mergeCell ref="H65:I65"/>
    <mergeCell ref="K65:L65"/>
    <mergeCell ref="N65:O65"/>
    <mergeCell ref="P65:S65"/>
    <mergeCell ref="T65:W65"/>
    <mergeCell ref="X65:AA65"/>
    <mergeCell ref="AB65:AE65"/>
    <mergeCell ref="AF65:AI65"/>
    <mergeCell ref="AJ65:AM65"/>
    <mergeCell ref="AN65:AP65"/>
    <mergeCell ref="AQ65:AT65"/>
    <mergeCell ref="AU65:AW65"/>
    <mergeCell ref="AX65:BA65"/>
    <mergeCell ref="BB65:BE65"/>
    <mergeCell ref="BF65:BI65"/>
    <mergeCell ref="BJ65:BK65"/>
    <mergeCell ref="BQ65:BT65"/>
    <mergeCell ref="BU65:BX65"/>
    <mergeCell ref="BY65:CA65"/>
    <mergeCell ref="B64:C64"/>
    <mergeCell ref="E64:F64"/>
    <mergeCell ref="H64:I64"/>
    <mergeCell ref="K64:L64"/>
    <mergeCell ref="N64:O64"/>
    <mergeCell ref="P64:S64"/>
    <mergeCell ref="T64:W64"/>
    <mergeCell ref="X64:AA64"/>
    <mergeCell ref="AB64:AE64"/>
    <mergeCell ref="AF64:AI64"/>
    <mergeCell ref="AJ64:AM64"/>
    <mergeCell ref="AN64:AP64"/>
    <mergeCell ref="AQ64:AT64"/>
    <mergeCell ref="AU64:AW64"/>
    <mergeCell ref="AX64:BA64"/>
    <mergeCell ref="BB64:BE64"/>
    <mergeCell ref="BF64:BI64"/>
    <mergeCell ref="BJ62:BK62"/>
    <mergeCell ref="BQ62:BT62"/>
    <mergeCell ref="BU62:BX62"/>
    <mergeCell ref="BY62:CA62"/>
    <mergeCell ref="B63:C63"/>
    <mergeCell ref="E63:F63"/>
    <mergeCell ref="H63:I63"/>
    <mergeCell ref="K63:L63"/>
    <mergeCell ref="N63:O63"/>
    <mergeCell ref="P63:S63"/>
    <mergeCell ref="T63:W63"/>
    <mergeCell ref="X63:AA63"/>
    <mergeCell ref="AB63:AE63"/>
    <mergeCell ref="AF63:AI63"/>
    <mergeCell ref="AJ63:AM63"/>
    <mergeCell ref="AN63:AP63"/>
    <mergeCell ref="AQ63:AT63"/>
    <mergeCell ref="AU63:AW63"/>
    <mergeCell ref="AX63:BA63"/>
    <mergeCell ref="BB63:BE63"/>
    <mergeCell ref="BF63:BI63"/>
    <mergeCell ref="BJ63:BK63"/>
    <mergeCell ref="BQ63:BT63"/>
    <mergeCell ref="BU63:BX63"/>
    <mergeCell ref="BY63:CA63"/>
    <mergeCell ref="B62:C62"/>
    <mergeCell ref="E62:F62"/>
    <mergeCell ref="H62:I62"/>
    <mergeCell ref="K62:L62"/>
    <mergeCell ref="N62:O62"/>
    <mergeCell ref="P62:S62"/>
    <mergeCell ref="T62:W62"/>
    <mergeCell ref="X62:AA62"/>
    <mergeCell ref="AB62:AE62"/>
    <mergeCell ref="AF62:AI62"/>
    <mergeCell ref="AJ62:AM62"/>
    <mergeCell ref="AN62:AP62"/>
    <mergeCell ref="AQ62:AT62"/>
    <mergeCell ref="AU62:AW62"/>
    <mergeCell ref="AX62:BA62"/>
    <mergeCell ref="BB62:BE62"/>
    <mergeCell ref="BF62:BI62"/>
    <mergeCell ref="BJ60:BK60"/>
    <mergeCell ref="BQ60:BT60"/>
    <mergeCell ref="BU60:BX60"/>
    <mergeCell ref="BY60:CA60"/>
    <mergeCell ref="B61:C61"/>
    <mergeCell ref="E61:F61"/>
    <mergeCell ref="H61:I61"/>
    <mergeCell ref="K61:L61"/>
    <mergeCell ref="N61:O61"/>
    <mergeCell ref="P61:S61"/>
    <mergeCell ref="T61:W61"/>
    <mergeCell ref="X61:AA61"/>
    <mergeCell ref="AB61:AE61"/>
    <mergeCell ref="AF61:AI61"/>
    <mergeCell ref="AJ61:AM61"/>
    <mergeCell ref="AN61:AP61"/>
    <mergeCell ref="AQ61:AT61"/>
    <mergeCell ref="AU61:AW61"/>
    <mergeCell ref="AX61:BA61"/>
    <mergeCell ref="BB61:BE61"/>
    <mergeCell ref="BF61:BI61"/>
    <mergeCell ref="BJ61:BK61"/>
    <mergeCell ref="BQ61:BT61"/>
    <mergeCell ref="BU61:BX61"/>
    <mergeCell ref="BY61:CA61"/>
    <mergeCell ref="B60:C60"/>
    <mergeCell ref="E60:F60"/>
    <mergeCell ref="H60:I60"/>
    <mergeCell ref="K60:L60"/>
    <mergeCell ref="N60:O60"/>
    <mergeCell ref="P60:S60"/>
    <mergeCell ref="T60:W60"/>
    <mergeCell ref="X60:AA60"/>
    <mergeCell ref="AB60:AE60"/>
    <mergeCell ref="AF60:AI60"/>
    <mergeCell ref="AJ60:AM60"/>
    <mergeCell ref="AN60:AP60"/>
    <mergeCell ref="AQ60:AT60"/>
    <mergeCell ref="AU60:AW60"/>
    <mergeCell ref="AX60:BA60"/>
    <mergeCell ref="BB60:BE60"/>
    <mergeCell ref="BF60:BI60"/>
    <mergeCell ref="BJ58:BK58"/>
    <mergeCell ref="BQ58:BT58"/>
    <mergeCell ref="BU58:BX58"/>
    <mergeCell ref="BY58:CA58"/>
    <mergeCell ref="B59:C59"/>
    <mergeCell ref="E59:F59"/>
    <mergeCell ref="H59:I59"/>
    <mergeCell ref="K59:L59"/>
    <mergeCell ref="N59:O59"/>
    <mergeCell ref="P59:S59"/>
    <mergeCell ref="T59:W59"/>
    <mergeCell ref="X59:AA59"/>
    <mergeCell ref="AB59:AE59"/>
    <mergeCell ref="AF59:AI59"/>
    <mergeCell ref="AJ59:AM59"/>
    <mergeCell ref="AN59:AP59"/>
    <mergeCell ref="AQ59:AT59"/>
    <mergeCell ref="AU59:AW59"/>
    <mergeCell ref="AX59:BA59"/>
    <mergeCell ref="BB59:BE59"/>
    <mergeCell ref="BF59:BI59"/>
    <mergeCell ref="BJ59:BK59"/>
    <mergeCell ref="BQ59:BT59"/>
    <mergeCell ref="BU59:BX59"/>
    <mergeCell ref="BY59:CA59"/>
    <mergeCell ref="B58:C58"/>
    <mergeCell ref="E58:F58"/>
    <mergeCell ref="H58:I58"/>
    <mergeCell ref="K58:L58"/>
    <mergeCell ref="N58:O58"/>
    <mergeCell ref="P58:S58"/>
    <mergeCell ref="T58:W58"/>
    <mergeCell ref="X58:AA58"/>
    <mergeCell ref="AB58:AE58"/>
    <mergeCell ref="AF58:AI58"/>
    <mergeCell ref="AJ58:AM58"/>
    <mergeCell ref="AN58:AP58"/>
    <mergeCell ref="AQ58:AT58"/>
    <mergeCell ref="AU58:AW58"/>
    <mergeCell ref="AX58:BA58"/>
    <mergeCell ref="BB58:BE58"/>
    <mergeCell ref="BF58:BI58"/>
    <mergeCell ref="BJ56:BK56"/>
    <mergeCell ref="BQ56:BT56"/>
    <mergeCell ref="BU56:BX56"/>
    <mergeCell ref="BY56:CA56"/>
    <mergeCell ref="B57:C57"/>
    <mergeCell ref="E57:F57"/>
    <mergeCell ref="H57:I57"/>
    <mergeCell ref="K57:L57"/>
    <mergeCell ref="N57:O57"/>
    <mergeCell ref="P57:S57"/>
    <mergeCell ref="T57:W57"/>
    <mergeCell ref="X57:AA57"/>
    <mergeCell ref="AB57:AE57"/>
    <mergeCell ref="AF57:AI57"/>
    <mergeCell ref="AJ57:AM57"/>
    <mergeCell ref="AN57:AP57"/>
    <mergeCell ref="AQ57:AT57"/>
    <mergeCell ref="AU57:AW57"/>
    <mergeCell ref="AX57:BA57"/>
    <mergeCell ref="BB57:BE57"/>
    <mergeCell ref="BF57:BI57"/>
    <mergeCell ref="BJ57:BK57"/>
    <mergeCell ref="BQ57:BT57"/>
    <mergeCell ref="BU57:BX57"/>
    <mergeCell ref="BY57:CA57"/>
    <mergeCell ref="B56:C56"/>
    <mergeCell ref="E56:F56"/>
    <mergeCell ref="H56:I56"/>
    <mergeCell ref="K56:L56"/>
    <mergeCell ref="N56:O56"/>
    <mergeCell ref="P56:S56"/>
    <mergeCell ref="T56:W56"/>
    <mergeCell ref="X56:AA56"/>
    <mergeCell ref="AB56:AE56"/>
    <mergeCell ref="AF56:AI56"/>
    <mergeCell ref="AJ56:AM56"/>
    <mergeCell ref="AN56:AP56"/>
    <mergeCell ref="AQ56:AT56"/>
    <mergeCell ref="AU56:AW56"/>
    <mergeCell ref="AX56:BA56"/>
    <mergeCell ref="BB56:BE56"/>
    <mergeCell ref="BF56:BI56"/>
    <mergeCell ref="BJ54:BK54"/>
    <mergeCell ref="BQ54:BT54"/>
    <mergeCell ref="BU54:BX54"/>
    <mergeCell ref="BY54:CA54"/>
    <mergeCell ref="B55:C55"/>
    <mergeCell ref="E55:F55"/>
    <mergeCell ref="H55:I55"/>
    <mergeCell ref="K55:L55"/>
    <mergeCell ref="N55:O55"/>
    <mergeCell ref="P55:S55"/>
    <mergeCell ref="T55:W55"/>
    <mergeCell ref="X55:AA55"/>
    <mergeCell ref="AB55:AE55"/>
    <mergeCell ref="AF55:AI55"/>
    <mergeCell ref="AJ55:AM55"/>
    <mergeCell ref="AN55:AP55"/>
    <mergeCell ref="AQ55:AT55"/>
    <mergeCell ref="AU55:AW55"/>
    <mergeCell ref="AX55:BA55"/>
    <mergeCell ref="BB55:BE55"/>
    <mergeCell ref="BF55:BI55"/>
    <mergeCell ref="BJ55:BK55"/>
    <mergeCell ref="BQ55:BT55"/>
    <mergeCell ref="BU55:BX55"/>
    <mergeCell ref="BY55:CA55"/>
    <mergeCell ref="B54:C54"/>
    <mergeCell ref="E54:F54"/>
    <mergeCell ref="H54:I54"/>
    <mergeCell ref="K54:L54"/>
    <mergeCell ref="N54:O54"/>
    <mergeCell ref="P54:S54"/>
    <mergeCell ref="T54:W54"/>
    <mergeCell ref="X54:AA54"/>
    <mergeCell ref="AB54:AE54"/>
    <mergeCell ref="AF54:AI54"/>
    <mergeCell ref="AJ54:AM54"/>
    <mergeCell ref="AN54:AP54"/>
    <mergeCell ref="AQ54:AT54"/>
    <mergeCell ref="AU54:AW54"/>
    <mergeCell ref="AX54:BA54"/>
    <mergeCell ref="BB54:BE54"/>
    <mergeCell ref="BF54:BI54"/>
    <mergeCell ref="BJ52:BK52"/>
    <mergeCell ref="BQ52:BT52"/>
    <mergeCell ref="BU52:BX52"/>
    <mergeCell ref="BY52:CA52"/>
    <mergeCell ref="B53:C53"/>
    <mergeCell ref="E53:F53"/>
    <mergeCell ref="H53:I53"/>
    <mergeCell ref="K53:L53"/>
    <mergeCell ref="N53:O53"/>
    <mergeCell ref="P53:S53"/>
    <mergeCell ref="T53:W53"/>
    <mergeCell ref="X53:AA53"/>
    <mergeCell ref="AB53:AE53"/>
    <mergeCell ref="AF53:AI53"/>
    <mergeCell ref="AJ53:AM53"/>
    <mergeCell ref="AN53:AP53"/>
    <mergeCell ref="AQ53:AT53"/>
    <mergeCell ref="AU53:AW53"/>
    <mergeCell ref="AX53:BA53"/>
    <mergeCell ref="BB53:BE53"/>
    <mergeCell ref="BF53:BI53"/>
    <mergeCell ref="BJ53:BK53"/>
    <mergeCell ref="BQ53:BT53"/>
    <mergeCell ref="BU53:BX53"/>
    <mergeCell ref="BY53:CA53"/>
    <mergeCell ref="B52:C52"/>
    <mergeCell ref="E52:F52"/>
    <mergeCell ref="H52:I52"/>
    <mergeCell ref="K52:L52"/>
    <mergeCell ref="N52:O52"/>
    <mergeCell ref="P52:S52"/>
    <mergeCell ref="T52:W52"/>
    <mergeCell ref="X52:AA52"/>
    <mergeCell ref="AB52:AE52"/>
    <mergeCell ref="AF52:AI52"/>
    <mergeCell ref="AJ52:AM52"/>
    <mergeCell ref="AN52:AP52"/>
    <mergeCell ref="AQ52:AT52"/>
    <mergeCell ref="AU52:AW52"/>
    <mergeCell ref="AX52:BA52"/>
    <mergeCell ref="BB52:BE52"/>
    <mergeCell ref="BF52:BI52"/>
    <mergeCell ref="BJ50:BK50"/>
    <mergeCell ref="BQ50:BT50"/>
    <mergeCell ref="BU50:BX50"/>
    <mergeCell ref="BY50:CA50"/>
    <mergeCell ref="B51:C51"/>
    <mergeCell ref="E51:F51"/>
    <mergeCell ref="H51:I51"/>
    <mergeCell ref="K51:L51"/>
    <mergeCell ref="N51:O51"/>
    <mergeCell ref="P51:S51"/>
    <mergeCell ref="T51:W51"/>
    <mergeCell ref="X51:AA51"/>
    <mergeCell ref="AB51:AE51"/>
    <mergeCell ref="AF51:AI51"/>
    <mergeCell ref="AJ51:AM51"/>
    <mergeCell ref="AN51:AP51"/>
    <mergeCell ref="AQ51:AT51"/>
    <mergeCell ref="AU51:AW51"/>
    <mergeCell ref="AX51:BA51"/>
    <mergeCell ref="BB51:BE51"/>
    <mergeCell ref="BF51:BI51"/>
    <mergeCell ref="BJ51:BK51"/>
    <mergeCell ref="BQ51:BT51"/>
    <mergeCell ref="BU51:BX51"/>
    <mergeCell ref="BY51:CA51"/>
    <mergeCell ref="B50:C50"/>
    <mergeCell ref="E50:F50"/>
    <mergeCell ref="H50:I50"/>
    <mergeCell ref="K50:L50"/>
    <mergeCell ref="N50:O50"/>
    <mergeCell ref="P50:S50"/>
    <mergeCell ref="T50:W50"/>
    <mergeCell ref="X50:AA50"/>
    <mergeCell ref="AB50:AE50"/>
    <mergeCell ref="AF50:AI50"/>
    <mergeCell ref="AJ50:AM50"/>
    <mergeCell ref="AN50:AP50"/>
    <mergeCell ref="AQ50:AT50"/>
    <mergeCell ref="AU50:AW50"/>
    <mergeCell ref="AX50:BA50"/>
    <mergeCell ref="BB50:BE50"/>
    <mergeCell ref="BF50:BI50"/>
    <mergeCell ref="B47:C49"/>
    <mergeCell ref="D47:D49"/>
    <mergeCell ref="E47:O47"/>
    <mergeCell ref="P47:W47"/>
    <mergeCell ref="X47:AA49"/>
    <mergeCell ref="AB47:AI47"/>
    <mergeCell ref="AJ47:AM49"/>
    <mergeCell ref="AN47:AP49"/>
    <mergeCell ref="AQ47:AT49"/>
    <mergeCell ref="AU47:AW49"/>
    <mergeCell ref="AX47:BA49"/>
    <mergeCell ref="BB47:BE49"/>
    <mergeCell ref="BF47:BI49"/>
    <mergeCell ref="BJ47:BK49"/>
    <mergeCell ref="BQ47:BT49"/>
    <mergeCell ref="BU47:BX49"/>
    <mergeCell ref="BY47:CA49"/>
    <mergeCell ref="P48:S49"/>
    <mergeCell ref="T48:W49"/>
    <mergeCell ref="AB48:AE49"/>
    <mergeCell ref="AF48:AI49"/>
    <mergeCell ref="E49:I49"/>
    <mergeCell ref="K49:O49"/>
    <mergeCell ref="BJ38:BK38"/>
    <mergeCell ref="BQ38:BT38"/>
    <mergeCell ref="BU38:BX38"/>
    <mergeCell ref="BY38:CA38"/>
    <mergeCell ref="AH39:AI40"/>
    <mergeCell ref="AJ39:AM40"/>
    <mergeCell ref="AN39:AP40"/>
    <mergeCell ref="AQ39:AT40"/>
    <mergeCell ref="AU39:AW40"/>
    <mergeCell ref="AX39:BA40"/>
    <mergeCell ref="BB39:BE40"/>
    <mergeCell ref="BF39:BI40"/>
    <mergeCell ref="BJ39:BK40"/>
    <mergeCell ref="BQ39:BT40"/>
    <mergeCell ref="BU39:BX40"/>
    <mergeCell ref="BY39:CA40"/>
    <mergeCell ref="B42:D44"/>
    <mergeCell ref="E42:H42"/>
    <mergeCell ref="I42:M42"/>
    <mergeCell ref="AE42:AG44"/>
    <mergeCell ref="AH42:AK42"/>
    <mergeCell ref="AL42:AP42"/>
    <mergeCell ref="E43:H44"/>
    <mergeCell ref="I43:M44"/>
    <mergeCell ref="AH43:AK44"/>
    <mergeCell ref="AL43:AP44"/>
    <mergeCell ref="B38:C38"/>
    <mergeCell ref="E38:F38"/>
    <mergeCell ref="H38:I38"/>
    <mergeCell ref="K38:L38"/>
    <mergeCell ref="N38:O38"/>
    <mergeCell ref="P38:S38"/>
    <mergeCell ref="T38:W38"/>
    <mergeCell ref="X38:AA38"/>
    <mergeCell ref="AB38:AE38"/>
    <mergeCell ref="AF38:AI38"/>
    <mergeCell ref="AJ38:AM38"/>
    <mergeCell ref="AN38:AP38"/>
    <mergeCell ref="AQ38:AT38"/>
    <mergeCell ref="AU38:AW38"/>
    <mergeCell ref="AX38:BA38"/>
    <mergeCell ref="BB38:BE38"/>
    <mergeCell ref="BF38:BI38"/>
    <mergeCell ref="BJ36:BK36"/>
    <mergeCell ref="BQ36:BT36"/>
    <mergeCell ref="BU36:BX36"/>
    <mergeCell ref="BY36:CA36"/>
    <mergeCell ref="B37:C37"/>
    <mergeCell ref="E37:F37"/>
    <mergeCell ref="H37:I37"/>
    <mergeCell ref="K37:L37"/>
    <mergeCell ref="N37:O37"/>
    <mergeCell ref="P37:S37"/>
    <mergeCell ref="T37:W37"/>
    <mergeCell ref="X37:AA37"/>
    <mergeCell ref="AB37:AE37"/>
    <mergeCell ref="AF37:AI37"/>
    <mergeCell ref="AJ37:AM37"/>
    <mergeCell ref="AN37:AP37"/>
    <mergeCell ref="AQ37:AT37"/>
    <mergeCell ref="AU37:AW37"/>
    <mergeCell ref="AX37:BA37"/>
    <mergeCell ref="BB37:BE37"/>
    <mergeCell ref="BF37:BI37"/>
    <mergeCell ref="BJ37:BK37"/>
    <mergeCell ref="BQ37:BT37"/>
    <mergeCell ref="BU37:BX37"/>
    <mergeCell ref="BY37:CA37"/>
    <mergeCell ref="B36:C36"/>
    <mergeCell ref="E36:F36"/>
    <mergeCell ref="H36:I36"/>
    <mergeCell ref="K36:L36"/>
    <mergeCell ref="N36:O36"/>
    <mergeCell ref="P36:S36"/>
    <mergeCell ref="T36:W36"/>
    <mergeCell ref="X36:AA36"/>
    <mergeCell ref="AB36:AE36"/>
    <mergeCell ref="AF36:AI36"/>
    <mergeCell ref="AJ36:AM36"/>
    <mergeCell ref="AN36:AP36"/>
    <mergeCell ref="AQ36:AT36"/>
    <mergeCell ref="AU36:AW36"/>
    <mergeCell ref="AX36:BA36"/>
    <mergeCell ref="BB36:BE36"/>
    <mergeCell ref="BF36:BI36"/>
    <mergeCell ref="BJ34:BK34"/>
    <mergeCell ref="BQ34:BT34"/>
    <mergeCell ref="BU34:BX34"/>
    <mergeCell ref="BY34:CA34"/>
    <mergeCell ref="B35:C35"/>
    <mergeCell ref="E35:F35"/>
    <mergeCell ref="H35:I35"/>
    <mergeCell ref="K35:L35"/>
    <mergeCell ref="N35:O35"/>
    <mergeCell ref="P35:S35"/>
    <mergeCell ref="T35:W35"/>
    <mergeCell ref="X35:AA35"/>
    <mergeCell ref="AB35:AE35"/>
    <mergeCell ref="AF35:AI35"/>
    <mergeCell ref="AJ35:AM35"/>
    <mergeCell ref="AN35:AP35"/>
    <mergeCell ref="AQ35:AT35"/>
    <mergeCell ref="AU35:AW35"/>
    <mergeCell ref="AX35:BA35"/>
    <mergeCell ref="BB35:BE35"/>
    <mergeCell ref="BF35:BI35"/>
    <mergeCell ref="BJ35:BK35"/>
    <mergeCell ref="BQ35:BT35"/>
    <mergeCell ref="BU35:BX35"/>
    <mergeCell ref="BY35:CA35"/>
    <mergeCell ref="B34:C34"/>
    <mergeCell ref="E34:F34"/>
    <mergeCell ref="H34:I34"/>
    <mergeCell ref="K34:L34"/>
    <mergeCell ref="N34:O34"/>
    <mergeCell ref="P34:S34"/>
    <mergeCell ref="T34:W34"/>
    <mergeCell ref="X34:AA34"/>
    <mergeCell ref="AB34:AE34"/>
    <mergeCell ref="AF34:AI34"/>
    <mergeCell ref="AJ34:AM34"/>
    <mergeCell ref="AN34:AP34"/>
    <mergeCell ref="AQ34:AT34"/>
    <mergeCell ref="AU34:AW34"/>
    <mergeCell ref="AX34:BA34"/>
    <mergeCell ref="BB34:BE34"/>
    <mergeCell ref="BF34:BI34"/>
    <mergeCell ref="BJ32:BK32"/>
    <mergeCell ref="BQ32:BT32"/>
    <mergeCell ref="BU32:BX32"/>
    <mergeCell ref="BY32:CA32"/>
    <mergeCell ref="B33:C33"/>
    <mergeCell ref="E33:F33"/>
    <mergeCell ref="H33:I33"/>
    <mergeCell ref="K33:L33"/>
    <mergeCell ref="N33:O33"/>
    <mergeCell ref="P33:S33"/>
    <mergeCell ref="T33:W33"/>
    <mergeCell ref="X33:AA33"/>
    <mergeCell ref="AB33:AE33"/>
    <mergeCell ref="AF33:AI33"/>
    <mergeCell ref="AJ33:AM33"/>
    <mergeCell ref="AN33:AP33"/>
    <mergeCell ref="AQ33:AT33"/>
    <mergeCell ref="AU33:AW33"/>
    <mergeCell ref="AX33:BA33"/>
    <mergeCell ref="BB33:BE33"/>
    <mergeCell ref="BF33:BI33"/>
    <mergeCell ref="BJ33:BK33"/>
    <mergeCell ref="BQ33:BT33"/>
    <mergeCell ref="BU33:BX33"/>
    <mergeCell ref="BY33:CA33"/>
    <mergeCell ref="B32:C32"/>
    <mergeCell ref="E32:F32"/>
    <mergeCell ref="H32:I32"/>
    <mergeCell ref="K32:L32"/>
    <mergeCell ref="N32:O32"/>
    <mergeCell ref="P32:S32"/>
    <mergeCell ref="T32:W32"/>
    <mergeCell ref="X32:AA32"/>
    <mergeCell ref="AB32:AE32"/>
    <mergeCell ref="AF32:AI32"/>
    <mergeCell ref="AJ32:AM32"/>
    <mergeCell ref="AN32:AP32"/>
    <mergeCell ref="AQ32:AT32"/>
    <mergeCell ref="AU32:AW32"/>
    <mergeCell ref="AX32:BA32"/>
    <mergeCell ref="BB32:BE32"/>
    <mergeCell ref="BF32:BI32"/>
    <mergeCell ref="BJ30:BK30"/>
    <mergeCell ref="BQ30:BT30"/>
    <mergeCell ref="BU30:BX30"/>
    <mergeCell ref="BY30:CA30"/>
    <mergeCell ref="B31:C31"/>
    <mergeCell ref="E31:F31"/>
    <mergeCell ref="H31:I31"/>
    <mergeCell ref="K31:L31"/>
    <mergeCell ref="N31:O31"/>
    <mergeCell ref="P31:S31"/>
    <mergeCell ref="T31:W31"/>
    <mergeCell ref="X31:AA31"/>
    <mergeCell ref="AB31:AE31"/>
    <mergeCell ref="AF31:AI31"/>
    <mergeCell ref="AJ31:AM31"/>
    <mergeCell ref="AN31:AP31"/>
    <mergeCell ref="AQ31:AT31"/>
    <mergeCell ref="AU31:AW31"/>
    <mergeCell ref="AX31:BA31"/>
    <mergeCell ref="BB31:BE31"/>
    <mergeCell ref="BF31:BI31"/>
    <mergeCell ref="BJ31:BK31"/>
    <mergeCell ref="BQ31:BT31"/>
    <mergeCell ref="BU31:BX31"/>
    <mergeCell ref="BY31:CA31"/>
    <mergeCell ref="B30:C30"/>
    <mergeCell ref="E30:F30"/>
    <mergeCell ref="H30:I30"/>
    <mergeCell ref="K30:L30"/>
    <mergeCell ref="N30:O30"/>
    <mergeCell ref="P30:S30"/>
    <mergeCell ref="T30:W30"/>
    <mergeCell ref="X30:AA30"/>
    <mergeCell ref="AB30:AE30"/>
    <mergeCell ref="AF30:AI30"/>
    <mergeCell ref="AJ30:AM30"/>
    <mergeCell ref="AN30:AP30"/>
    <mergeCell ref="AQ30:AT30"/>
    <mergeCell ref="AU30:AW30"/>
    <mergeCell ref="AX30:BA30"/>
    <mergeCell ref="BB30:BE30"/>
    <mergeCell ref="BF30:BI30"/>
    <mergeCell ref="BJ28:BK28"/>
    <mergeCell ref="BQ28:BT28"/>
    <mergeCell ref="BU28:BX28"/>
    <mergeCell ref="BY28:CA28"/>
    <mergeCell ref="B29:C29"/>
    <mergeCell ref="E29:F29"/>
    <mergeCell ref="H29:I29"/>
    <mergeCell ref="K29:L29"/>
    <mergeCell ref="N29:O29"/>
    <mergeCell ref="P29:S29"/>
    <mergeCell ref="T29:W29"/>
    <mergeCell ref="X29:AA29"/>
    <mergeCell ref="AB29:AE29"/>
    <mergeCell ref="AF29:AI29"/>
    <mergeCell ref="AJ29:AM29"/>
    <mergeCell ref="AN29:AP29"/>
    <mergeCell ref="AQ29:AT29"/>
    <mergeCell ref="AU29:AW29"/>
    <mergeCell ref="AX29:BA29"/>
    <mergeCell ref="BB29:BE29"/>
    <mergeCell ref="BF29:BI29"/>
    <mergeCell ref="BJ29:BK29"/>
    <mergeCell ref="BQ29:BT29"/>
    <mergeCell ref="BU29:BX29"/>
    <mergeCell ref="BY29:CA29"/>
    <mergeCell ref="B28:C28"/>
    <mergeCell ref="E28:F28"/>
    <mergeCell ref="H28:I28"/>
    <mergeCell ref="K28:L28"/>
    <mergeCell ref="N28:O28"/>
    <mergeCell ref="P28:S28"/>
    <mergeCell ref="T28:W28"/>
    <mergeCell ref="X28:AA28"/>
    <mergeCell ref="AB28:AE28"/>
    <mergeCell ref="AF28:AI28"/>
    <mergeCell ref="AJ28:AM28"/>
    <mergeCell ref="AN28:AP28"/>
    <mergeCell ref="AQ28:AT28"/>
    <mergeCell ref="AU28:AW28"/>
    <mergeCell ref="AX28:BA28"/>
    <mergeCell ref="BB28:BE28"/>
    <mergeCell ref="BF28:BI28"/>
    <mergeCell ref="BJ26:BK26"/>
    <mergeCell ref="BQ26:BT26"/>
    <mergeCell ref="BU26:BX26"/>
    <mergeCell ref="BY26:CA26"/>
    <mergeCell ref="B27:C27"/>
    <mergeCell ref="E27:F27"/>
    <mergeCell ref="H27:I27"/>
    <mergeCell ref="K27:L27"/>
    <mergeCell ref="N27:O27"/>
    <mergeCell ref="P27:S27"/>
    <mergeCell ref="T27:W27"/>
    <mergeCell ref="X27:AA27"/>
    <mergeCell ref="AB27:AE27"/>
    <mergeCell ref="AF27:AI27"/>
    <mergeCell ref="AJ27:AM27"/>
    <mergeCell ref="AN27:AP27"/>
    <mergeCell ref="AQ27:AT27"/>
    <mergeCell ref="AU27:AW27"/>
    <mergeCell ref="AX27:BA27"/>
    <mergeCell ref="BB27:BE27"/>
    <mergeCell ref="BF27:BI27"/>
    <mergeCell ref="BJ27:BK27"/>
    <mergeCell ref="BQ27:BT27"/>
    <mergeCell ref="BU27:BX27"/>
    <mergeCell ref="BY27:CA27"/>
    <mergeCell ref="B26:C26"/>
    <mergeCell ref="E26:F26"/>
    <mergeCell ref="H26:I26"/>
    <mergeCell ref="K26:L26"/>
    <mergeCell ref="N26:O26"/>
    <mergeCell ref="P26:S26"/>
    <mergeCell ref="T26:W26"/>
    <mergeCell ref="X26:AA26"/>
    <mergeCell ref="AB26:AE26"/>
    <mergeCell ref="AF26:AI26"/>
    <mergeCell ref="AJ26:AM26"/>
    <mergeCell ref="AN26:AP26"/>
    <mergeCell ref="AQ26:AT26"/>
    <mergeCell ref="AU26:AW26"/>
    <mergeCell ref="AX26:BA26"/>
    <mergeCell ref="BB26:BE26"/>
    <mergeCell ref="BF26:BI26"/>
    <mergeCell ref="BJ24:BK24"/>
    <mergeCell ref="BQ24:BT24"/>
    <mergeCell ref="BU24:BX24"/>
    <mergeCell ref="BY24:CA24"/>
    <mergeCell ref="B25:C25"/>
    <mergeCell ref="E25:F25"/>
    <mergeCell ref="H25:I25"/>
    <mergeCell ref="K25:L25"/>
    <mergeCell ref="N25:O25"/>
    <mergeCell ref="P25:S25"/>
    <mergeCell ref="T25:W25"/>
    <mergeCell ref="X25:AA25"/>
    <mergeCell ref="AB25:AE25"/>
    <mergeCell ref="AF25:AI25"/>
    <mergeCell ref="AJ25:AM25"/>
    <mergeCell ref="AN25:AP25"/>
    <mergeCell ref="AQ25:AT25"/>
    <mergeCell ref="AU25:AW25"/>
    <mergeCell ref="AX25:BA25"/>
    <mergeCell ref="BB25:BE25"/>
    <mergeCell ref="BF25:BI25"/>
    <mergeCell ref="BJ25:BK25"/>
    <mergeCell ref="BQ25:BT25"/>
    <mergeCell ref="BU25:BX25"/>
    <mergeCell ref="BY25:CA25"/>
    <mergeCell ref="B24:C24"/>
    <mergeCell ref="E24:F24"/>
    <mergeCell ref="H24:I24"/>
    <mergeCell ref="K24:L24"/>
    <mergeCell ref="N24:O24"/>
    <mergeCell ref="P24:S24"/>
    <mergeCell ref="T24:W24"/>
    <mergeCell ref="X24:AA24"/>
    <mergeCell ref="AB24:AE24"/>
    <mergeCell ref="AF24:AI24"/>
    <mergeCell ref="AJ24:AM24"/>
    <mergeCell ref="AN24:AP24"/>
    <mergeCell ref="AQ24:AT24"/>
    <mergeCell ref="AU24:AW24"/>
    <mergeCell ref="AX24:BA24"/>
    <mergeCell ref="BB24:BE24"/>
    <mergeCell ref="BF24:BI24"/>
    <mergeCell ref="BJ22:BK22"/>
    <mergeCell ref="BQ22:BT22"/>
    <mergeCell ref="BU22:BX22"/>
    <mergeCell ref="BY22:CA22"/>
    <mergeCell ref="B23:C23"/>
    <mergeCell ref="E23:F23"/>
    <mergeCell ref="H23:I23"/>
    <mergeCell ref="K23:L23"/>
    <mergeCell ref="N23:O23"/>
    <mergeCell ref="P23:S23"/>
    <mergeCell ref="T23:W23"/>
    <mergeCell ref="X23:AA23"/>
    <mergeCell ref="AB23:AE23"/>
    <mergeCell ref="AF23:AI23"/>
    <mergeCell ref="AJ23:AM23"/>
    <mergeCell ref="AN23:AP23"/>
    <mergeCell ref="AQ23:AT23"/>
    <mergeCell ref="AU23:AW23"/>
    <mergeCell ref="AX23:BA23"/>
    <mergeCell ref="BB23:BE23"/>
    <mergeCell ref="BF23:BI23"/>
    <mergeCell ref="BJ23:BK23"/>
    <mergeCell ref="BQ23:BT23"/>
    <mergeCell ref="BU23:BX23"/>
    <mergeCell ref="BY23:CA23"/>
    <mergeCell ref="B22:C22"/>
    <mergeCell ref="E22:F22"/>
    <mergeCell ref="H22:I22"/>
    <mergeCell ref="K22:L22"/>
    <mergeCell ref="N22:O22"/>
    <mergeCell ref="P22:S22"/>
    <mergeCell ref="T22:W22"/>
    <mergeCell ref="X22:AA22"/>
    <mergeCell ref="AB22:AE22"/>
    <mergeCell ref="AF22:AI22"/>
    <mergeCell ref="AJ22:AM22"/>
    <mergeCell ref="AN22:AP22"/>
    <mergeCell ref="AQ22:AT22"/>
    <mergeCell ref="AU22:AW22"/>
    <mergeCell ref="AX22:BA22"/>
    <mergeCell ref="BB22:BE22"/>
    <mergeCell ref="BF22:BI22"/>
    <mergeCell ref="BJ20:BK20"/>
    <mergeCell ref="BQ20:BT20"/>
    <mergeCell ref="BU20:BX20"/>
    <mergeCell ref="BY20:CA20"/>
    <mergeCell ref="B21:C21"/>
    <mergeCell ref="E21:F21"/>
    <mergeCell ref="H21:I21"/>
    <mergeCell ref="K21:L21"/>
    <mergeCell ref="N21:O21"/>
    <mergeCell ref="P21:S21"/>
    <mergeCell ref="T21:W21"/>
    <mergeCell ref="X21:AA21"/>
    <mergeCell ref="AB21:AE21"/>
    <mergeCell ref="AF21:AI21"/>
    <mergeCell ref="AJ21:AM21"/>
    <mergeCell ref="AN21:AP21"/>
    <mergeCell ref="AQ21:AT21"/>
    <mergeCell ref="AU21:AW21"/>
    <mergeCell ref="AX21:BA21"/>
    <mergeCell ref="BB21:BE21"/>
    <mergeCell ref="BF21:BI21"/>
    <mergeCell ref="BJ21:BK21"/>
    <mergeCell ref="BQ21:BT21"/>
    <mergeCell ref="BU21:BX21"/>
    <mergeCell ref="BY21:CA21"/>
    <mergeCell ref="B20:C20"/>
    <mergeCell ref="E20:F20"/>
    <mergeCell ref="H20:I20"/>
    <mergeCell ref="K20:L20"/>
    <mergeCell ref="N20:O20"/>
    <mergeCell ref="P20:S20"/>
    <mergeCell ref="T20:W20"/>
    <mergeCell ref="X20:AA20"/>
    <mergeCell ref="AB20:AE20"/>
    <mergeCell ref="AF20:AI20"/>
    <mergeCell ref="AJ20:AM20"/>
    <mergeCell ref="AN20:AP20"/>
    <mergeCell ref="AQ20:AT20"/>
    <mergeCell ref="AU20:AW20"/>
    <mergeCell ref="AX20:BA20"/>
    <mergeCell ref="BB20:BE20"/>
    <mergeCell ref="BF20:BI20"/>
    <mergeCell ref="BJ18:BK18"/>
    <mergeCell ref="BQ18:BT18"/>
    <mergeCell ref="BU18:BX18"/>
    <mergeCell ref="BY18:CA18"/>
    <mergeCell ref="B19:C19"/>
    <mergeCell ref="E19:F19"/>
    <mergeCell ref="H19:I19"/>
    <mergeCell ref="K19:L19"/>
    <mergeCell ref="N19:O19"/>
    <mergeCell ref="P19:S19"/>
    <mergeCell ref="T19:W19"/>
    <mergeCell ref="X19:AA19"/>
    <mergeCell ref="AB19:AE19"/>
    <mergeCell ref="AF19:AI19"/>
    <mergeCell ref="AJ19:AM19"/>
    <mergeCell ref="AN19:AP19"/>
    <mergeCell ref="AQ19:AT19"/>
    <mergeCell ref="AU19:AW19"/>
    <mergeCell ref="AX19:BA19"/>
    <mergeCell ref="BB19:BE19"/>
    <mergeCell ref="BF19:BI19"/>
    <mergeCell ref="BJ19:BK19"/>
    <mergeCell ref="BQ19:BT19"/>
    <mergeCell ref="BU19:BX19"/>
    <mergeCell ref="BY19:CA19"/>
    <mergeCell ref="B18:C18"/>
    <mergeCell ref="E18:F18"/>
    <mergeCell ref="H18:I18"/>
    <mergeCell ref="K18:L18"/>
    <mergeCell ref="N18:O18"/>
    <mergeCell ref="P18:S18"/>
    <mergeCell ref="T18:W18"/>
    <mergeCell ref="X18:AA18"/>
    <mergeCell ref="AB18:AE18"/>
    <mergeCell ref="AF18:AI18"/>
    <mergeCell ref="AJ18:AM18"/>
    <mergeCell ref="AN18:AP18"/>
    <mergeCell ref="AQ18:AT18"/>
    <mergeCell ref="AU18:AW18"/>
    <mergeCell ref="AX18:BA18"/>
    <mergeCell ref="BB18:BE18"/>
    <mergeCell ref="BF18:BI18"/>
    <mergeCell ref="BJ16:BK16"/>
    <mergeCell ref="BQ16:BT16"/>
    <mergeCell ref="BU16:BX16"/>
    <mergeCell ref="BY16:CA16"/>
    <mergeCell ref="B17:C17"/>
    <mergeCell ref="E17:F17"/>
    <mergeCell ref="H17:I17"/>
    <mergeCell ref="K17:L17"/>
    <mergeCell ref="N17:O17"/>
    <mergeCell ref="P17:S17"/>
    <mergeCell ref="T17:W17"/>
    <mergeCell ref="X17:AA17"/>
    <mergeCell ref="AB17:AE17"/>
    <mergeCell ref="AF17:AI17"/>
    <mergeCell ref="AJ17:AM17"/>
    <mergeCell ref="AN17:AP17"/>
    <mergeCell ref="AQ17:AT17"/>
    <mergeCell ref="AU17:AW17"/>
    <mergeCell ref="AX17:BA17"/>
    <mergeCell ref="BB17:BE17"/>
    <mergeCell ref="BF17:BI17"/>
    <mergeCell ref="BJ17:BK17"/>
    <mergeCell ref="BQ17:BT17"/>
    <mergeCell ref="BU17:BX17"/>
    <mergeCell ref="BY17:CA17"/>
    <mergeCell ref="B16:C16"/>
    <mergeCell ref="E16:F16"/>
    <mergeCell ref="H16:I16"/>
    <mergeCell ref="K16:L16"/>
    <mergeCell ref="N16:O16"/>
    <mergeCell ref="P16:S16"/>
    <mergeCell ref="T16:W16"/>
    <mergeCell ref="X16:AA16"/>
    <mergeCell ref="AB16:AE16"/>
    <mergeCell ref="AF16:AI16"/>
    <mergeCell ref="AJ16:AM16"/>
    <mergeCell ref="AN16:AP16"/>
    <mergeCell ref="AQ16:AT16"/>
    <mergeCell ref="AU16:AW16"/>
    <mergeCell ref="AX16:BA16"/>
    <mergeCell ref="BB16:BE16"/>
    <mergeCell ref="BF16:BI16"/>
    <mergeCell ref="BJ14:BK14"/>
    <mergeCell ref="BQ14:BT14"/>
    <mergeCell ref="BU14:BX14"/>
    <mergeCell ref="BY14:CA14"/>
    <mergeCell ref="B15:C15"/>
    <mergeCell ref="E15:F15"/>
    <mergeCell ref="H15:I15"/>
    <mergeCell ref="K15:L15"/>
    <mergeCell ref="N15:O15"/>
    <mergeCell ref="P15:S15"/>
    <mergeCell ref="T15:W15"/>
    <mergeCell ref="X15:AA15"/>
    <mergeCell ref="AB15:AE15"/>
    <mergeCell ref="AF15:AI15"/>
    <mergeCell ref="AJ15:AM15"/>
    <mergeCell ref="AN15:AP15"/>
    <mergeCell ref="AQ15:AT15"/>
    <mergeCell ref="AU15:AW15"/>
    <mergeCell ref="AX15:BA15"/>
    <mergeCell ref="BB15:BE15"/>
    <mergeCell ref="BF15:BI15"/>
    <mergeCell ref="BJ15:BK15"/>
    <mergeCell ref="BQ15:BT15"/>
    <mergeCell ref="BU15:BX15"/>
    <mergeCell ref="BY15:CA15"/>
    <mergeCell ref="B14:C14"/>
    <mergeCell ref="E14:F14"/>
    <mergeCell ref="H14:I14"/>
    <mergeCell ref="K14:L14"/>
    <mergeCell ref="N14:O14"/>
    <mergeCell ref="P14:S14"/>
    <mergeCell ref="T14:W14"/>
    <mergeCell ref="X14:AA14"/>
    <mergeCell ref="AB14:AE14"/>
    <mergeCell ref="AF14:AI14"/>
    <mergeCell ref="AJ14:AM14"/>
    <mergeCell ref="AN14:AP14"/>
    <mergeCell ref="AQ14:AT14"/>
    <mergeCell ref="AU14:AW14"/>
    <mergeCell ref="AX14:BA14"/>
    <mergeCell ref="BB14:BE14"/>
    <mergeCell ref="BF14:BI14"/>
    <mergeCell ref="BJ12:BK12"/>
    <mergeCell ref="BQ12:BT12"/>
    <mergeCell ref="BU12:BX12"/>
    <mergeCell ref="BY12:CA12"/>
    <mergeCell ref="B13:C13"/>
    <mergeCell ref="E13:F13"/>
    <mergeCell ref="H13:I13"/>
    <mergeCell ref="K13:L13"/>
    <mergeCell ref="N13:O13"/>
    <mergeCell ref="P13:S13"/>
    <mergeCell ref="T13:W13"/>
    <mergeCell ref="X13:AA13"/>
    <mergeCell ref="AB13:AE13"/>
    <mergeCell ref="AF13:AI13"/>
    <mergeCell ref="AJ13:AM13"/>
    <mergeCell ref="AN13:AP13"/>
    <mergeCell ref="AQ13:AT13"/>
    <mergeCell ref="AU13:AW13"/>
    <mergeCell ref="AX13:BA13"/>
    <mergeCell ref="BB13:BE13"/>
    <mergeCell ref="BF13:BI13"/>
    <mergeCell ref="BJ13:BK13"/>
    <mergeCell ref="BJ11:BK11"/>
    <mergeCell ref="BQ11:BT11"/>
    <mergeCell ref="BU11:BX11"/>
    <mergeCell ref="BY11:CA11"/>
    <mergeCell ref="B10:C10"/>
    <mergeCell ref="E10:F10"/>
    <mergeCell ref="H10:I10"/>
    <mergeCell ref="K10:L10"/>
    <mergeCell ref="N10:O10"/>
    <mergeCell ref="P10:S10"/>
    <mergeCell ref="T10:W10"/>
    <mergeCell ref="BQ13:BT13"/>
    <mergeCell ref="BU13:BX13"/>
    <mergeCell ref="BY13:CA13"/>
    <mergeCell ref="B12:C12"/>
    <mergeCell ref="E12:F12"/>
    <mergeCell ref="H12:I12"/>
    <mergeCell ref="K12:L12"/>
    <mergeCell ref="N12:O12"/>
    <mergeCell ref="P12:S12"/>
    <mergeCell ref="T12:W12"/>
    <mergeCell ref="X12:AA12"/>
    <mergeCell ref="AB12:AE12"/>
    <mergeCell ref="AF12:AI12"/>
    <mergeCell ref="AJ12:AM12"/>
    <mergeCell ref="AN12:AP12"/>
    <mergeCell ref="AQ12:AT12"/>
    <mergeCell ref="AU12:AW12"/>
    <mergeCell ref="AX12:BA12"/>
    <mergeCell ref="BB12:BE12"/>
    <mergeCell ref="BF12:BI12"/>
    <mergeCell ref="B11:C11"/>
    <mergeCell ref="E11:F11"/>
    <mergeCell ref="H11:I11"/>
    <mergeCell ref="K11:L11"/>
    <mergeCell ref="N11:O11"/>
    <mergeCell ref="P11:S11"/>
    <mergeCell ref="T11:W11"/>
    <mergeCell ref="X11:AA11"/>
    <mergeCell ref="AB11:AE11"/>
    <mergeCell ref="AF11:AI11"/>
    <mergeCell ref="AJ11:AM11"/>
    <mergeCell ref="AN11:AP11"/>
    <mergeCell ref="AQ11:AT11"/>
    <mergeCell ref="AU11:AW11"/>
    <mergeCell ref="AX11:BA11"/>
    <mergeCell ref="BB11:BE11"/>
    <mergeCell ref="BF11:BI11"/>
    <mergeCell ref="X10:AA10"/>
    <mergeCell ref="AB10:AE10"/>
    <mergeCell ref="AF10:AI10"/>
    <mergeCell ref="AJ10:AM10"/>
    <mergeCell ref="AN10:AP10"/>
    <mergeCell ref="AQ10:AT10"/>
    <mergeCell ref="AU10:AW10"/>
    <mergeCell ref="AX10:BA10"/>
    <mergeCell ref="BB10:BE10"/>
    <mergeCell ref="BF10:BI10"/>
    <mergeCell ref="BU6:BX8"/>
    <mergeCell ref="BY6:CA8"/>
    <mergeCell ref="P7:S8"/>
    <mergeCell ref="T7:W8"/>
    <mergeCell ref="AB7:AE8"/>
    <mergeCell ref="AF7:AI8"/>
    <mergeCell ref="E8:I8"/>
    <mergeCell ref="K8:O8"/>
    <mergeCell ref="BJ9:BK9"/>
    <mergeCell ref="BQ9:BT9"/>
    <mergeCell ref="BU9:BX9"/>
    <mergeCell ref="BY9:CA9"/>
    <mergeCell ref="BJ10:BK10"/>
    <mergeCell ref="BQ10:BT10"/>
    <mergeCell ref="BU10:BX10"/>
    <mergeCell ref="BY10:CA10"/>
    <mergeCell ref="B9:C9"/>
    <mergeCell ref="E9:F9"/>
    <mergeCell ref="H9:I9"/>
    <mergeCell ref="K9:L9"/>
    <mergeCell ref="N9:O9"/>
    <mergeCell ref="P9:S9"/>
    <mergeCell ref="T9:W9"/>
    <mergeCell ref="X9:AA9"/>
    <mergeCell ref="AB9:AE9"/>
    <mergeCell ref="AF9:AI9"/>
    <mergeCell ref="AJ9:AM9"/>
    <mergeCell ref="AN9:AP9"/>
    <mergeCell ref="AQ9:AT9"/>
    <mergeCell ref="AU9:AW9"/>
    <mergeCell ref="AX9:BA9"/>
    <mergeCell ref="BB9:BE9"/>
    <mergeCell ref="BQ6:BT8"/>
    <mergeCell ref="BF9:BI9"/>
    <mergeCell ref="BF3:BH4"/>
    <mergeCell ref="AL4:AS4"/>
    <mergeCell ref="B6:C8"/>
    <mergeCell ref="D6:D8"/>
    <mergeCell ref="E6:O6"/>
    <mergeCell ref="P6:W6"/>
    <mergeCell ref="X6:AA8"/>
    <mergeCell ref="AB6:AI6"/>
    <mergeCell ref="AJ6:AM8"/>
    <mergeCell ref="AN6:AP8"/>
    <mergeCell ref="AQ6:AT8"/>
    <mergeCell ref="AU6:AW8"/>
    <mergeCell ref="AX6:BA8"/>
    <mergeCell ref="BB6:BE8"/>
    <mergeCell ref="BF6:BI8"/>
    <mergeCell ref="BJ6:BK8"/>
  </mergeCells>
  <phoneticPr fontId="56"/>
  <pageMargins left="0.25" right="0.25" top="0.30972222222222201" bottom="0.3" header="0.51180555555555496" footer="0.51180555555555496"/>
  <pageSetup paperSize="9" scale="64" firstPageNumber="0" orientation="landscape"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156082"/>
    <pageSetUpPr fitToPage="1"/>
  </sheetPr>
  <dimension ref="A2:AMK75"/>
  <sheetViews>
    <sheetView view="pageBreakPreview" zoomScaleNormal="85" workbookViewId="0">
      <selection activeCell="R43" sqref="R43"/>
    </sheetView>
  </sheetViews>
  <sheetFormatPr defaultRowHeight="18" x14ac:dyDescent="0.45"/>
  <cols>
    <col min="1" max="18" width="3.09765625" style="37" customWidth="1"/>
    <col min="19" max="19" width="3.59765625" style="37" customWidth="1"/>
    <col min="20" max="61" width="3.09765625" style="37" customWidth="1"/>
    <col min="62" max="79" width="3.09765625" style="38" customWidth="1"/>
    <col min="80" max="1025" width="3.09765625" style="37" customWidth="1"/>
  </cols>
  <sheetData>
    <row r="2" spans="2:79" ht="18.75" customHeight="1" x14ac:dyDescent="0.45">
      <c r="BF2" s="39"/>
      <c r="BG2" s="40"/>
      <c r="BH2" s="40"/>
      <c r="BI2" s="41"/>
    </row>
    <row r="3" spans="2:79" ht="18.75" customHeight="1" x14ac:dyDescent="0.45">
      <c r="T3" s="42"/>
      <c r="U3" s="43"/>
      <c r="V3" s="43"/>
      <c r="W3" s="43"/>
      <c r="X3" s="43"/>
      <c r="Y3" s="43"/>
      <c r="Z3" s="43"/>
      <c r="AA3" s="43"/>
      <c r="AB3" s="43"/>
      <c r="AC3" s="43"/>
      <c r="AD3" s="43"/>
      <c r="AE3" s="43"/>
      <c r="AF3" s="44"/>
      <c r="AH3" s="42"/>
      <c r="AI3" s="43"/>
      <c r="AJ3" s="43"/>
      <c r="AK3" s="43"/>
      <c r="AL3" s="43"/>
      <c r="AM3" s="43"/>
      <c r="AN3" s="43"/>
      <c r="AO3" s="43"/>
      <c r="AP3" s="43"/>
      <c r="AQ3" s="43"/>
      <c r="AR3" s="43"/>
      <c r="AS3" s="44"/>
      <c r="BF3" s="157"/>
      <c r="BG3" s="157"/>
      <c r="BH3" s="157"/>
      <c r="BI3" s="45"/>
      <c r="BU3" s="46"/>
    </row>
    <row r="4" spans="2:79" ht="18.75" customHeight="1" x14ac:dyDescent="0.45">
      <c r="T4" s="47"/>
      <c r="U4" s="48" t="s">
        <v>2</v>
      </c>
      <c r="V4" s="48"/>
      <c r="W4" s="48"/>
      <c r="X4" s="48" t="s">
        <v>36</v>
      </c>
      <c r="Y4" s="48"/>
      <c r="Z4" s="49"/>
      <c r="AA4" s="48" t="s">
        <v>3</v>
      </c>
      <c r="AB4" s="49"/>
      <c r="AC4" s="48" t="s">
        <v>37</v>
      </c>
      <c r="AD4" s="48"/>
      <c r="AE4" s="48"/>
      <c r="AF4" s="50"/>
      <c r="AH4" s="47"/>
      <c r="AI4" s="48" t="s">
        <v>5</v>
      </c>
      <c r="AJ4" s="48"/>
      <c r="AK4" s="48"/>
      <c r="AL4" s="158"/>
      <c r="AM4" s="158"/>
      <c r="AN4" s="158"/>
      <c r="AO4" s="158"/>
      <c r="AP4" s="158"/>
      <c r="AQ4" s="158"/>
      <c r="AR4" s="158"/>
      <c r="AS4" s="158"/>
      <c r="AU4" s="51"/>
      <c r="BF4" s="157"/>
      <c r="BG4" s="157"/>
      <c r="BH4" s="157"/>
      <c r="BI4" s="52"/>
    </row>
    <row r="5" spans="2:79" ht="18.75" customHeight="1" x14ac:dyDescent="0.45">
      <c r="W5" s="53"/>
      <c r="AB5" s="53"/>
      <c r="AS5" s="51"/>
    </row>
    <row r="6" spans="2:79" ht="18.75" customHeight="1" x14ac:dyDescent="0.45">
      <c r="B6" s="159" t="s">
        <v>7</v>
      </c>
      <c r="C6" s="159"/>
      <c r="D6" s="160" t="s">
        <v>8</v>
      </c>
      <c r="E6" s="161" t="s">
        <v>9</v>
      </c>
      <c r="F6" s="161"/>
      <c r="G6" s="161"/>
      <c r="H6" s="161"/>
      <c r="I6" s="161"/>
      <c r="J6" s="161"/>
      <c r="K6" s="161"/>
      <c r="L6" s="161"/>
      <c r="M6" s="161"/>
      <c r="N6" s="161"/>
      <c r="O6" s="161"/>
      <c r="P6" s="162" t="s">
        <v>38</v>
      </c>
      <c r="Q6" s="162"/>
      <c r="R6" s="162"/>
      <c r="S6" s="162"/>
      <c r="T6" s="162"/>
      <c r="U6" s="162"/>
      <c r="V6" s="162"/>
      <c r="W6" s="162"/>
      <c r="X6" s="163" t="s">
        <v>12</v>
      </c>
      <c r="Y6" s="163"/>
      <c r="Z6" s="163"/>
      <c r="AA6" s="163"/>
      <c r="AB6" s="163" t="s">
        <v>39</v>
      </c>
      <c r="AC6" s="163"/>
      <c r="AD6" s="163"/>
      <c r="AE6" s="163"/>
      <c r="AF6" s="163"/>
      <c r="AG6" s="163"/>
      <c r="AH6" s="163"/>
      <c r="AI6" s="163"/>
      <c r="AJ6" s="164" t="s">
        <v>40</v>
      </c>
      <c r="AK6" s="164"/>
      <c r="AL6" s="164"/>
      <c r="AM6" s="164"/>
      <c r="AN6" s="165" t="s">
        <v>41</v>
      </c>
      <c r="AO6" s="165"/>
      <c r="AP6" s="165"/>
      <c r="AQ6" s="166" t="s">
        <v>42</v>
      </c>
      <c r="AR6" s="166"/>
      <c r="AS6" s="166"/>
      <c r="AT6" s="166"/>
      <c r="AU6" s="295" t="s">
        <v>43</v>
      </c>
      <c r="AV6" s="295"/>
      <c r="AW6" s="295"/>
      <c r="AX6" s="168" t="s">
        <v>44</v>
      </c>
      <c r="AY6" s="168"/>
      <c r="AZ6" s="168"/>
      <c r="BA6" s="168"/>
      <c r="BB6" s="169" t="s">
        <v>45</v>
      </c>
      <c r="BC6" s="169"/>
      <c r="BD6" s="169"/>
      <c r="BE6" s="169"/>
      <c r="BF6" s="170" t="s">
        <v>46</v>
      </c>
      <c r="BG6" s="170"/>
      <c r="BH6" s="170"/>
      <c r="BI6" s="170"/>
      <c r="BJ6" s="171" t="s">
        <v>47</v>
      </c>
      <c r="BK6" s="171"/>
      <c r="BQ6" s="155" t="s">
        <v>48</v>
      </c>
      <c r="BR6" s="155"/>
      <c r="BS6" s="155"/>
      <c r="BT6" s="155"/>
      <c r="BU6" s="172" t="s">
        <v>49</v>
      </c>
      <c r="BV6" s="172"/>
      <c r="BW6" s="172"/>
      <c r="BX6" s="172"/>
      <c r="BY6" s="173" t="s">
        <v>50</v>
      </c>
      <c r="BZ6" s="173"/>
      <c r="CA6" s="173"/>
    </row>
    <row r="7" spans="2:79" ht="18.75" customHeight="1" x14ac:dyDescent="0.45">
      <c r="B7" s="159"/>
      <c r="C7" s="159"/>
      <c r="D7" s="160"/>
      <c r="E7" s="54"/>
      <c r="F7" s="55"/>
      <c r="G7" s="55"/>
      <c r="H7" s="55"/>
      <c r="I7" s="55"/>
      <c r="J7" s="55"/>
      <c r="K7" s="55"/>
      <c r="L7" s="55"/>
      <c r="M7" s="55"/>
      <c r="N7" s="55"/>
      <c r="O7" s="56"/>
      <c r="P7" s="162" t="s">
        <v>10</v>
      </c>
      <c r="Q7" s="162"/>
      <c r="R7" s="162"/>
      <c r="S7" s="162"/>
      <c r="T7" s="163" t="s">
        <v>11</v>
      </c>
      <c r="U7" s="163"/>
      <c r="V7" s="163"/>
      <c r="W7" s="163"/>
      <c r="X7" s="163"/>
      <c r="Y7" s="163"/>
      <c r="Z7" s="163"/>
      <c r="AA7" s="163"/>
      <c r="AB7" s="163" t="s">
        <v>51</v>
      </c>
      <c r="AC7" s="163"/>
      <c r="AD7" s="163"/>
      <c r="AE7" s="163"/>
      <c r="AF7" s="163" t="s">
        <v>52</v>
      </c>
      <c r="AG7" s="163"/>
      <c r="AH7" s="163"/>
      <c r="AI7" s="163"/>
      <c r="AJ7" s="164"/>
      <c r="AK7" s="164"/>
      <c r="AL7" s="164"/>
      <c r="AM7" s="164"/>
      <c r="AN7" s="165"/>
      <c r="AO7" s="165"/>
      <c r="AP7" s="165"/>
      <c r="AQ7" s="166"/>
      <c r="AR7" s="166"/>
      <c r="AS7" s="166"/>
      <c r="AT7" s="166"/>
      <c r="AU7" s="295"/>
      <c r="AV7" s="295"/>
      <c r="AW7" s="295"/>
      <c r="AX7" s="168"/>
      <c r="AY7" s="168"/>
      <c r="AZ7" s="168"/>
      <c r="BA7" s="168"/>
      <c r="BB7" s="169"/>
      <c r="BC7" s="169"/>
      <c r="BD7" s="169"/>
      <c r="BE7" s="169"/>
      <c r="BF7" s="170"/>
      <c r="BG7" s="170"/>
      <c r="BH7" s="170"/>
      <c r="BI7" s="170"/>
      <c r="BJ7" s="171"/>
      <c r="BK7" s="171"/>
      <c r="BQ7" s="155"/>
      <c r="BR7" s="155"/>
      <c r="BS7" s="155"/>
      <c r="BT7" s="155"/>
      <c r="BU7" s="172"/>
      <c r="BV7" s="172"/>
      <c r="BW7" s="172"/>
      <c r="BX7" s="172"/>
      <c r="BY7" s="173"/>
      <c r="BZ7" s="173"/>
      <c r="CA7" s="173"/>
    </row>
    <row r="8" spans="2:79" ht="18.75" customHeight="1" x14ac:dyDescent="0.45">
      <c r="B8" s="159"/>
      <c r="C8" s="159"/>
      <c r="D8" s="160"/>
      <c r="E8" s="174" t="s">
        <v>18</v>
      </c>
      <c r="F8" s="174"/>
      <c r="G8" s="174"/>
      <c r="H8" s="174"/>
      <c r="I8" s="174"/>
      <c r="J8" s="57" t="s">
        <v>19</v>
      </c>
      <c r="K8" s="175" t="s">
        <v>20</v>
      </c>
      <c r="L8" s="175"/>
      <c r="M8" s="175"/>
      <c r="N8" s="175"/>
      <c r="O8" s="175"/>
      <c r="P8" s="162"/>
      <c r="Q8" s="162"/>
      <c r="R8" s="162"/>
      <c r="S8" s="162"/>
      <c r="T8" s="163"/>
      <c r="U8" s="163"/>
      <c r="V8" s="163"/>
      <c r="W8" s="163"/>
      <c r="X8" s="163"/>
      <c r="Y8" s="163"/>
      <c r="Z8" s="163"/>
      <c r="AA8" s="163"/>
      <c r="AB8" s="163"/>
      <c r="AC8" s="163"/>
      <c r="AD8" s="163"/>
      <c r="AE8" s="163"/>
      <c r="AF8" s="163"/>
      <c r="AG8" s="163"/>
      <c r="AH8" s="163"/>
      <c r="AI8" s="163"/>
      <c r="AJ8" s="164"/>
      <c r="AK8" s="164"/>
      <c r="AL8" s="164"/>
      <c r="AM8" s="164"/>
      <c r="AN8" s="165"/>
      <c r="AO8" s="165"/>
      <c r="AP8" s="165"/>
      <c r="AQ8" s="166"/>
      <c r="AR8" s="166"/>
      <c r="AS8" s="166"/>
      <c r="AT8" s="166"/>
      <c r="AU8" s="295"/>
      <c r="AV8" s="295"/>
      <c r="AW8" s="295"/>
      <c r="AX8" s="168"/>
      <c r="AY8" s="168"/>
      <c r="AZ8" s="168"/>
      <c r="BA8" s="168"/>
      <c r="BB8" s="169"/>
      <c r="BC8" s="169"/>
      <c r="BD8" s="169"/>
      <c r="BE8" s="169"/>
      <c r="BF8" s="170"/>
      <c r="BG8" s="170"/>
      <c r="BH8" s="170"/>
      <c r="BI8" s="170"/>
      <c r="BJ8" s="171"/>
      <c r="BK8" s="171"/>
      <c r="BQ8" s="155"/>
      <c r="BR8" s="155"/>
      <c r="BS8" s="155"/>
      <c r="BT8" s="155"/>
      <c r="BU8" s="172"/>
      <c r="BV8" s="172"/>
      <c r="BW8" s="172"/>
      <c r="BX8" s="172"/>
      <c r="BY8" s="173"/>
      <c r="BZ8" s="173"/>
      <c r="CA8" s="173"/>
    </row>
    <row r="9" spans="2:79" ht="18" customHeight="1" x14ac:dyDescent="0.45">
      <c r="B9" s="180">
        <v>0</v>
      </c>
      <c r="C9" s="180"/>
      <c r="D9" s="58"/>
      <c r="E9" s="181">
        <v>10</v>
      </c>
      <c r="F9" s="181"/>
      <c r="G9" s="59" t="s">
        <v>23</v>
      </c>
      <c r="H9" s="182">
        <v>0</v>
      </c>
      <c r="I9" s="182"/>
      <c r="J9" s="60" t="s">
        <v>19</v>
      </c>
      <c r="K9" s="181">
        <v>15</v>
      </c>
      <c r="L9" s="181"/>
      <c r="M9" s="59" t="s">
        <v>23</v>
      </c>
      <c r="N9" s="182">
        <v>0</v>
      </c>
      <c r="O9" s="182"/>
      <c r="P9" s="183">
        <v>15000</v>
      </c>
      <c r="Q9" s="183"/>
      <c r="R9" s="183"/>
      <c r="S9" s="183"/>
      <c r="T9" s="183">
        <v>2000</v>
      </c>
      <c r="U9" s="183"/>
      <c r="V9" s="183"/>
      <c r="W9" s="183"/>
      <c r="X9" s="183">
        <v>5000</v>
      </c>
      <c r="Y9" s="183"/>
      <c r="Z9" s="183"/>
      <c r="AA9" s="183"/>
      <c r="AB9" s="183">
        <v>0</v>
      </c>
      <c r="AC9" s="183"/>
      <c r="AD9" s="183"/>
      <c r="AE9" s="183"/>
      <c r="AF9" s="183">
        <v>0</v>
      </c>
      <c r="AG9" s="183"/>
      <c r="AH9" s="183"/>
      <c r="AI9" s="183"/>
      <c r="AJ9" s="184">
        <f t="shared" ref="AJ9:AJ38" si="0">P9+T9+IF((AB9-X9)&gt;0,0,(AB9-X9))</f>
        <v>12000</v>
      </c>
      <c r="AK9" s="184"/>
      <c r="AL9" s="184"/>
      <c r="AM9" s="184"/>
      <c r="AN9" s="185">
        <f t="shared" ref="AN9:AN38" si="1">(TIME(AU9,BJ9,0)/"1:0:0")</f>
        <v>5.0000000000000009</v>
      </c>
      <c r="AO9" s="185"/>
      <c r="AP9" s="185"/>
      <c r="AQ9" s="186">
        <f t="shared" ref="AQ9:AQ38" si="2">IFERROR(AJ9/AN9,0)</f>
        <v>2399.9999999999995</v>
      </c>
      <c r="AR9" s="186"/>
      <c r="AS9" s="186"/>
      <c r="AT9" s="186"/>
      <c r="AU9" s="296">
        <f t="shared" ref="AU9:AU38" si="3">IF(K9-E9&gt;=0,K9-E9,24-E9+K9)-IF(N9-H9&lt;0,1,0)</f>
        <v>5</v>
      </c>
      <c r="AV9" s="296"/>
      <c r="AW9" s="296"/>
      <c r="AX9" s="188">
        <f>AQ9*AN9</f>
        <v>12000</v>
      </c>
      <c r="AY9" s="188"/>
      <c r="AZ9" s="188"/>
      <c r="BA9" s="188"/>
      <c r="BB9" s="186">
        <f>2500*AN9</f>
        <v>12500.000000000002</v>
      </c>
      <c r="BC9" s="186"/>
      <c r="BD9" s="186"/>
      <c r="BE9" s="186"/>
      <c r="BF9" s="156">
        <f t="shared" ref="BF9:BF38" si="4">MIN(AX9,BB9)</f>
        <v>12000</v>
      </c>
      <c r="BG9" s="156"/>
      <c r="BH9" s="156"/>
      <c r="BI9" s="156"/>
      <c r="BJ9" s="176">
        <f t="shared" ref="BJ9:BJ38" si="5">IF(N9-H9&lt;0,60+(N9-H9),N9-H9)</f>
        <v>0</v>
      </c>
      <c r="BK9" s="176"/>
      <c r="BQ9" s="177">
        <f>P9+T9</f>
        <v>17000</v>
      </c>
      <c r="BR9" s="177"/>
      <c r="BS9" s="177"/>
      <c r="BT9" s="177"/>
      <c r="BU9" s="178">
        <f t="shared" ref="BU9:BU38" si="6">IF(IFERROR(BQ9/AN9,0)&gt;2500,2500,IFERROR(BQ9/AN9,0))</f>
        <v>2500</v>
      </c>
      <c r="BV9" s="178"/>
      <c r="BW9" s="178"/>
      <c r="BX9" s="178"/>
      <c r="BY9" s="179">
        <f t="shared" ref="BY9:BY38" si="7">IFERROR(ROUNDUP(BF9/BU9,0),0)</f>
        <v>5</v>
      </c>
      <c r="BZ9" s="179"/>
      <c r="CA9" s="179"/>
    </row>
    <row r="10" spans="2:79" ht="18" customHeight="1" x14ac:dyDescent="0.45">
      <c r="B10" s="180">
        <v>0</v>
      </c>
      <c r="C10" s="180"/>
      <c r="D10" s="58"/>
      <c r="E10" s="181">
        <v>10</v>
      </c>
      <c r="F10" s="181"/>
      <c r="G10" s="59" t="s">
        <v>23</v>
      </c>
      <c r="H10" s="182">
        <v>0</v>
      </c>
      <c r="I10" s="182"/>
      <c r="J10" s="60" t="s">
        <v>19</v>
      </c>
      <c r="K10" s="181">
        <v>15</v>
      </c>
      <c r="L10" s="181"/>
      <c r="M10" s="59" t="s">
        <v>23</v>
      </c>
      <c r="N10" s="182">
        <v>30</v>
      </c>
      <c r="O10" s="182"/>
      <c r="P10" s="183">
        <v>16500</v>
      </c>
      <c r="Q10" s="183"/>
      <c r="R10" s="183"/>
      <c r="S10" s="183"/>
      <c r="T10" s="183"/>
      <c r="U10" s="183"/>
      <c r="V10" s="183"/>
      <c r="W10" s="183"/>
      <c r="X10" s="183"/>
      <c r="Y10" s="183"/>
      <c r="Z10" s="183"/>
      <c r="AA10" s="183"/>
      <c r="AB10" s="183">
        <v>0</v>
      </c>
      <c r="AC10" s="183"/>
      <c r="AD10" s="183"/>
      <c r="AE10" s="183"/>
      <c r="AF10" s="183">
        <v>0</v>
      </c>
      <c r="AG10" s="183"/>
      <c r="AH10" s="183"/>
      <c r="AI10" s="183"/>
      <c r="AJ10" s="184">
        <f t="shared" si="0"/>
        <v>16500</v>
      </c>
      <c r="AK10" s="184"/>
      <c r="AL10" s="184"/>
      <c r="AM10" s="184"/>
      <c r="AN10" s="185">
        <f t="shared" si="1"/>
        <v>5.5</v>
      </c>
      <c r="AO10" s="185"/>
      <c r="AP10" s="185"/>
      <c r="AQ10" s="186">
        <f t="shared" si="2"/>
        <v>3000</v>
      </c>
      <c r="AR10" s="186"/>
      <c r="AS10" s="186"/>
      <c r="AT10" s="186"/>
      <c r="AU10" s="296">
        <f t="shared" si="3"/>
        <v>5</v>
      </c>
      <c r="AV10" s="296"/>
      <c r="AW10" s="296"/>
      <c r="AX10" s="188">
        <f>AQ10*AN10</f>
        <v>16500</v>
      </c>
      <c r="AY10" s="188"/>
      <c r="AZ10" s="188"/>
      <c r="BA10" s="188"/>
      <c r="BB10" s="186">
        <f>2500*AN10</f>
        <v>13750</v>
      </c>
      <c r="BC10" s="186"/>
      <c r="BD10" s="186"/>
      <c r="BE10" s="186"/>
      <c r="BF10" s="156">
        <f t="shared" si="4"/>
        <v>13750</v>
      </c>
      <c r="BG10" s="156"/>
      <c r="BH10" s="156"/>
      <c r="BI10" s="156"/>
      <c r="BJ10" s="176">
        <f t="shared" si="5"/>
        <v>30</v>
      </c>
      <c r="BK10" s="176"/>
      <c r="BQ10" s="177">
        <f>P10+T10</f>
        <v>16500</v>
      </c>
      <c r="BR10" s="177"/>
      <c r="BS10" s="177"/>
      <c r="BT10" s="177"/>
      <c r="BU10" s="178">
        <f t="shared" si="6"/>
        <v>2500</v>
      </c>
      <c r="BV10" s="178"/>
      <c r="BW10" s="178"/>
      <c r="BX10" s="178"/>
      <c r="BY10" s="179">
        <f t="shared" si="7"/>
        <v>6</v>
      </c>
      <c r="BZ10" s="179"/>
      <c r="CA10" s="179"/>
    </row>
    <row r="11" spans="2:79" ht="18" customHeight="1" x14ac:dyDescent="0.45">
      <c r="B11" s="180">
        <v>0</v>
      </c>
      <c r="C11" s="180"/>
      <c r="D11" s="61"/>
      <c r="E11" s="181">
        <v>10</v>
      </c>
      <c r="F11" s="181"/>
      <c r="G11" s="62" t="s">
        <v>23</v>
      </c>
      <c r="H11" s="182">
        <v>0</v>
      </c>
      <c r="I11" s="182"/>
      <c r="J11" s="63" t="s">
        <v>19</v>
      </c>
      <c r="K11" s="181">
        <v>15</v>
      </c>
      <c r="L11" s="181"/>
      <c r="M11" s="62" t="s">
        <v>23</v>
      </c>
      <c r="N11" s="189">
        <v>45</v>
      </c>
      <c r="O11" s="189"/>
      <c r="P11" s="183">
        <v>17250</v>
      </c>
      <c r="Q11" s="183"/>
      <c r="R11" s="183"/>
      <c r="S11" s="183"/>
      <c r="T11" s="190"/>
      <c r="U11" s="190"/>
      <c r="V11" s="190"/>
      <c r="W11" s="190"/>
      <c r="X11" s="190"/>
      <c r="Y11" s="190"/>
      <c r="Z11" s="190"/>
      <c r="AA11" s="190"/>
      <c r="AB11" s="190">
        <v>0</v>
      </c>
      <c r="AC11" s="190"/>
      <c r="AD11" s="190"/>
      <c r="AE11" s="190"/>
      <c r="AF11" s="190">
        <v>0</v>
      </c>
      <c r="AG11" s="190"/>
      <c r="AH11" s="190"/>
      <c r="AI11" s="190"/>
      <c r="AJ11" s="184">
        <f t="shared" si="0"/>
        <v>17250</v>
      </c>
      <c r="AK11" s="184"/>
      <c r="AL11" s="184"/>
      <c r="AM11" s="184"/>
      <c r="AN11" s="185">
        <f t="shared" si="1"/>
        <v>5.7500000000000009</v>
      </c>
      <c r="AO11" s="185"/>
      <c r="AP11" s="185"/>
      <c r="AQ11" s="186">
        <f t="shared" si="2"/>
        <v>2999.9999999999995</v>
      </c>
      <c r="AR11" s="186"/>
      <c r="AS11" s="186"/>
      <c r="AT11" s="186"/>
      <c r="AU11" s="296">
        <f t="shared" si="3"/>
        <v>5</v>
      </c>
      <c r="AV11" s="296"/>
      <c r="AW11" s="296"/>
      <c r="AX11" s="188">
        <f>AQ11*AN11</f>
        <v>17250</v>
      </c>
      <c r="AY11" s="188"/>
      <c r="AZ11" s="188"/>
      <c r="BA11" s="188"/>
      <c r="BB11" s="186">
        <f>2500*AN11</f>
        <v>14375.000000000002</v>
      </c>
      <c r="BC11" s="186"/>
      <c r="BD11" s="186"/>
      <c r="BE11" s="186"/>
      <c r="BF11" s="156">
        <f t="shared" si="4"/>
        <v>14375.000000000002</v>
      </c>
      <c r="BG11" s="156"/>
      <c r="BH11" s="156"/>
      <c r="BI11" s="156"/>
      <c r="BJ11" s="176">
        <f t="shared" si="5"/>
        <v>45</v>
      </c>
      <c r="BK11" s="176"/>
      <c r="BQ11" s="177">
        <f>'A_日ごと計算、端数切捨て'!P11+T11</f>
        <v>17250</v>
      </c>
      <c r="BR11" s="177"/>
      <c r="BS11" s="177"/>
      <c r="BT11" s="177"/>
      <c r="BU11" s="178">
        <f t="shared" si="6"/>
        <v>2500</v>
      </c>
      <c r="BV11" s="178"/>
      <c r="BW11" s="178"/>
      <c r="BX11" s="178"/>
      <c r="BY11" s="179">
        <f t="shared" si="7"/>
        <v>6</v>
      </c>
      <c r="BZ11" s="179"/>
      <c r="CA11" s="179"/>
    </row>
    <row r="12" spans="2:79" ht="18" customHeight="1" x14ac:dyDescent="0.45">
      <c r="B12" s="180">
        <v>0</v>
      </c>
      <c r="C12" s="180"/>
      <c r="D12" s="61"/>
      <c r="E12" s="181"/>
      <c r="F12" s="181"/>
      <c r="G12" s="62" t="s">
        <v>23</v>
      </c>
      <c r="H12" s="189"/>
      <c r="I12" s="189"/>
      <c r="J12" s="63" t="s">
        <v>19</v>
      </c>
      <c r="K12" s="181"/>
      <c r="L12" s="181"/>
      <c r="M12" s="62" t="s">
        <v>23</v>
      </c>
      <c r="N12" s="189"/>
      <c r="O12" s="189"/>
      <c r="P12" s="183"/>
      <c r="Q12" s="183"/>
      <c r="R12" s="183"/>
      <c r="S12" s="183"/>
      <c r="T12" s="190"/>
      <c r="U12" s="190"/>
      <c r="V12" s="190"/>
      <c r="W12" s="190"/>
      <c r="X12" s="190"/>
      <c r="Y12" s="190"/>
      <c r="Z12" s="190"/>
      <c r="AA12" s="190"/>
      <c r="AB12" s="190">
        <v>0</v>
      </c>
      <c r="AC12" s="190"/>
      <c r="AD12" s="190"/>
      <c r="AE12" s="190"/>
      <c r="AF12" s="190">
        <v>0</v>
      </c>
      <c r="AG12" s="190"/>
      <c r="AH12" s="190"/>
      <c r="AI12" s="190"/>
      <c r="AJ12" s="184">
        <f t="shared" si="0"/>
        <v>0</v>
      </c>
      <c r="AK12" s="184"/>
      <c r="AL12" s="184"/>
      <c r="AM12" s="184"/>
      <c r="AN12" s="185">
        <f t="shared" si="1"/>
        <v>0</v>
      </c>
      <c r="AO12" s="185"/>
      <c r="AP12" s="185"/>
      <c r="AQ12" s="186">
        <f t="shared" si="2"/>
        <v>0</v>
      </c>
      <c r="AR12" s="186"/>
      <c r="AS12" s="186"/>
      <c r="AT12" s="186"/>
      <c r="AU12" s="296">
        <f t="shared" si="3"/>
        <v>0</v>
      </c>
      <c r="AV12" s="296"/>
      <c r="AW12" s="296"/>
      <c r="AX12" s="188">
        <f t="shared" ref="AX12:AX38" si="8">AQ12*AU12</f>
        <v>0</v>
      </c>
      <c r="AY12" s="188"/>
      <c r="AZ12" s="188"/>
      <c r="BA12" s="188"/>
      <c r="BB12" s="186">
        <f t="shared" ref="BB12:BB38" si="9">2500*(TIME(AU12,0,0)/"1:0:0")</f>
        <v>0</v>
      </c>
      <c r="BC12" s="186"/>
      <c r="BD12" s="186"/>
      <c r="BE12" s="186"/>
      <c r="BF12" s="156">
        <f t="shared" si="4"/>
        <v>0</v>
      </c>
      <c r="BG12" s="156"/>
      <c r="BH12" s="156"/>
      <c r="BI12" s="156"/>
      <c r="BJ12" s="176">
        <f t="shared" si="5"/>
        <v>0</v>
      </c>
      <c r="BK12" s="176"/>
      <c r="BQ12" s="177">
        <f t="shared" ref="BQ12:BQ38" si="10">P12+T12</f>
        <v>0</v>
      </c>
      <c r="BR12" s="177"/>
      <c r="BS12" s="177"/>
      <c r="BT12" s="177"/>
      <c r="BU12" s="178">
        <f t="shared" si="6"/>
        <v>0</v>
      </c>
      <c r="BV12" s="178"/>
      <c r="BW12" s="178"/>
      <c r="BX12" s="178"/>
      <c r="BY12" s="179">
        <f t="shared" si="7"/>
        <v>0</v>
      </c>
      <c r="BZ12" s="179"/>
      <c r="CA12" s="179"/>
    </row>
    <row r="13" spans="2:79" ht="18" customHeight="1" x14ac:dyDescent="0.45">
      <c r="B13" s="180">
        <v>0</v>
      </c>
      <c r="C13" s="180"/>
      <c r="D13" s="61"/>
      <c r="E13" s="181"/>
      <c r="F13" s="181"/>
      <c r="G13" s="62" t="s">
        <v>23</v>
      </c>
      <c r="H13" s="189"/>
      <c r="I13" s="189"/>
      <c r="J13" s="63" t="s">
        <v>19</v>
      </c>
      <c r="K13" s="181"/>
      <c r="L13" s="181"/>
      <c r="M13" s="62" t="s">
        <v>23</v>
      </c>
      <c r="N13" s="189"/>
      <c r="O13" s="189"/>
      <c r="P13" s="183"/>
      <c r="Q13" s="183"/>
      <c r="R13" s="183"/>
      <c r="S13" s="183"/>
      <c r="T13" s="190"/>
      <c r="U13" s="190"/>
      <c r="V13" s="190"/>
      <c r="W13" s="190"/>
      <c r="X13" s="190"/>
      <c r="Y13" s="190"/>
      <c r="Z13" s="190"/>
      <c r="AA13" s="190"/>
      <c r="AB13" s="190">
        <v>0</v>
      </c>
      <c r="AC13" s="190"/>
      <c r="AD13" s="190"/>
      <c r="AE13" s="190"/>
      <c r="AF13" s="190">
        <v>0</v>
      </c>
      <c r="AG13" s="190"/>
      <c r="AH13" s="190"/>
      <c r="AI13" s="190"/>
      <c r="AJ13" s="184">
        <f t="shared" si="0"/>
        <v>0</v>
      </c>
      <c r="AK13" s="184"/>
      <c r="AL13" s="184"/>
      <c r="AM13" s="184"/>
      <c r="AN13" s="185">
        <f t="shared" si="1"/>
        <v>0</v>
      </c>
      <c r="AO13" s="185"/>
      <c r="AP13" s="185"/>
      <c r="AQ13" s="186">
        <f t="shared" si="2"/>
        <v>0</v>
      </c>
      <c r="AR13" s="186"/>
      <c r="AS13" s="186"/>
      <c r="AT13" s="186"/>
      <c r="AU13" s="296">
        <f t="shared" si="3"/>
        <v>0</v>
      </c>
      <c r="AV13" s="296"/>
      <c r="AW13" s="296"/>
      <c r="AX13" s="188">
        <f t="shared" si="8"/>
        <v>0</v>
      </c>
      <c r="AY13" s="188"/>
      <c r="AZ13" s="188"/>
      <c r="BA13" s="188"/>
      <c r="BB13" s="186">
        <f t="shared" si="9"/>
        <v>0</v>
      </c>
      <c r="BC13" s="186"/>
      <c r="BD13" s="186"/>
      <c r="BE13" s="186"/>
      <c r="BF13" s="156">
        <f t="shared" si="4"/>
        <v>0</v>
      </c>
      <c r="BG13" s="156"/>
      <c r="BH13" s="156"/>
      <c r="BI13" s="156"/>
      <c r="BJ13" s="176">
        <f t="shared" si="5"/>
        <v>0</v>
      </c>
      <c r="BK13" s="176"/>
      <c r="BQ13" s="177">
        <f t="shared" si="10"/>
        <v>0</v>
      </c>
      <c r="BR13" s="177"/>
      <c r="BS13" s="177"/>
      <c r="BT13" s="177"/>
      <c r="BU13" s="178">
        <f t="shared" si="6"/>
        <v>0</v>
      </c>
      <c r="BV13" s="178"/>
      <c r="BW13" s="178"/>
      <c r="BX13" s="178"/>
      <c r="BY13" s="179">
        <f t="shared" si="7"/>
        <v>0</v>
      </c>
      <c r="BZ13" s="179"/>
      <c r="CA13" s="179"/>
    </row>
    <row r="14" spans="2:79" ht="18" customHeight="1" x14ac:dyDescent="0.45">
      <c r="B14" s="180" t="s">
        <v>53</v>
      </c>
      <c r="C14" s="180"/>
      <c r="D14" s="61"/>
      <c r="E14" s="181"/>
      <c r="F14" s="181"/>
      <c r="G14" s="62" t="s">
        <v>23</v>
      </c>
      <c r="H14" s="189"/>
      <c r="I14" s="189"/>
      <c r="J14" s="63" t="s">
        <v>19</v>
      </c>
      <c r="K14" s="181"/>
      <c r="L14" s="181"/>
      <c r="M14" s="62" t="s">
        <v>23</v>
      </c>
      <c r="N14" s="189"/>
      <c r="O14" s="189"/>
      <c r="P14" s="183"/>
      <c r="Q14" s="183"/>
      <c r="R14" s="183"/>
      <c r="S14" s="183"/>
      <c r="T14" s="190"/>
      <c r="U14" s="190"/>
      <c r="V14" s="190"/>
      <c r="W14" s="190"/>
      <c r="X14" s="190"/>
      <c r="Y14" s="190"/>
      <c r="Z14" s="190"/>
      <c r="AA14" s="190"/>
      <c r="AB14" s="190">
        <v>0</v>
      </c>
      <c r="AC14" s="190"/>
      <c r="AD14" s="190"/>
      <c r="AE14" s="190"/>
      <c r="AF14" s="190">
        <v>0</v>
      </c>
      <c r="AG14" s="190"/>
      <c r="AH14" s="190"/>
      <c r="AI14" s="190"/>
      <c r="AJ14" s="184">
        <f t="shared" si="0"/>
        <v>0</v>
      </c>
      <c r="AK14" s="184"/>
      <c r="AL14" s="184"/>
      <c r="AM14" s="184"/>
      <c r="AN14" s="185">
        <f t="shared" si="1"/>
        <v>0</v>
      </c>
      <c r="AO14" s="185"/>
      <c r="AP14" s="185"/>
      <c r="AQ14" s="186">
        <f t="shared" si="2"/>
        <v>0</v>
      </c>
      <c r="AR14" s="186"/>
      <c r="AS14" s="186"/>
      <c r="AT14" s="186"/>
      <c r="AU14" s="296">
        <f t="shared" si="3"/>
        <v>0</v>
      </c>
      <c r="AV14" s="296"/>
      <c r="AW14" s="296"/>
      <c r="AX14" s="188">
        <f t="shared" si="8"/>
        <v>0</v>
      </c>
      <c r="AY14" s="188"/>
      <c r="AZ14" s="188"/>
      <c r="BA14" s="188"/>
      <c r="BB14" s="186">
        <f t="shared" si="9"/>
        <v>0</v>
      </c>
      <c r="BC14" s="186"/>
      <c r="BD14" s="186"/>
      <c r="BE14" s="186"/>
      <c r="BF14" s="156">
        <f t="shared" si="4"/>
        <v>0</v>
      </c>
      <c r="BG14" s="156"/>
      <c r="BH14" s="156"/>
      <c r="BI14" s="156"/>
      <c r="BJ14" s="176">
        <f t="shared" si="5"/>
        <v>0</v>
      </c>
      <c r="BK14" s="176"/>
      <c r="BQ14" s="177">
        <f t="shared" si="10"/>
        <v>0</v>
      </c>
      <c r="BR14" s="177"/>
      <c r="BS14" s="177"/>
      <c r="BT14" s="177"/>
      <c r="BU14" s="178">
        <f t="shared" si="6"/>
        <v>0</v>
      </c>
      <c r="BV14" s="178"/>
      <c r="BW14" s="178"/>
      <c r="BX14" s="178"/>
      <c r="BY14" s="179">
        <f t="shared" si="7"/>
        <v>0</v>
      </c>
      <c r="BZ14" s="179"/>
      <c r="CA14" s="179"/>
    </row>
    <row r="15" spans="2:79" ht="18" customHeight="1" x14ac:dyDescent="0.45">
      <c r="B15" s="180" t="s">
        <v>53</v>
      </c>
      <c r="C15" s="180"/>
      <c r="D15" s="61"/>
      <c r="E15" s="181"/>
      <c r="F15" s="181"/>
      <c r="G15" s="62" t="s">
        <v>23</v>
      </c>
      <c r="H15" s="189"/>
      <c r="I15" s="189"/>
      <c r="J15" s="63" t="s">
        <v>19</v>
      </c>
      <c r="K15" s="181"/>
      <c r="L15" s="181"/>
      <c r="M15" s="62" t="s">
        <v>23</v>
      </c>
      <c r="N15" s="189"/>
      <c r="O15" s="189"/>
      <c r="P15" s="183"/>
      <c r="Q15" s="183"/>
      <c r="R15" s="183"/>
      <c r="S15" s="183"/>
      <c r="T15" s="190"/>
      <c r="U15" s="190"/>
      <c r="V15" s="190"/>
      <c r="W15" s="190"/>
      <c r="X15" s="190"/>
      <c r="Y15" s="190"/>
      <c r="Z15" s="190"/>
      <c r="AA15" s="190"/>
      <c r="AB15" s="190">
        <v>0</v>
      </c>
      <c r="AC15" s="190"/>
      <c r="AD15" s="190"/>
      <c r="AE15" s="190"/>
      <c r="AF15" s="190">
        <v>0</v>
      </c>
      <c r="AG15" s="190"/>
      <c r="AH15" s="190"/>
      <c r="AI15" s="190"/>
      <c r="AJ15" s="184">
        <f t="shared" si="0"/>
        <v>0</v>
      </c>
      <c r="AK15" s="184"/>
      <c r="AL15" s="184"/>
      <c r="AM15" s="184"/>
      <c r="AN15" s="185">
        <f t="shared" si="1"/>
        <v>0</v>
      </c>
      <c r="AO15" s="185"/>
      <c r="AP15" s="185"/>
      <c r="AQ15" s="186">
        <f t="shared" si="2"/>
        <v>0</v>
      </c>
      <c r="AR15" s="186"/>
      <c r="AS15" s="186"/>
      <c r="AT15" s="186"/>
      <c r="AU15" s="296">
        <f t="shared" si="3"/>
        <v>0</v>
      </c>
      <c r="AV15" s="296"/>
      <c r="AW15" s="296"/>
      <c r="AX15" s="188">
        <f t="shared" si="8"/>
        <v>0</v>
      </c>
      <c r="AY15" s="188"/>
      <c r="AZ15" s="188"/>
      <c r="BA15" s="188"/>
      <c r="BB15" s="186">
        <f t="shared" si="9"/>
        <v>0</v>
      </c>
      <c r="BC15" s="186"/>
      <c r="BD15" s="186"/>
      <c r="BE15" s="186"/>
      <c r="BF15" s="156">
        <f t="shared" si="4"/>
        <v>0</v>
      </c>
      <c r="BG15" s="156"/>
      <c r="BH15" s="156"/>
      <c r="BI15" s="156"/>
      <c r="BJ15" s="176">
        <f t="shared" si="5"/>
        <v>0</v>
      </c>
      <c r="BK15" s="176"/>
      <c r="BQ15" s="177">
        <f t="shared" si="10"/>
        <v>0</v>
      </c>
      <c r="BR15" s="177"/>
      <c r="BS15" s="177"/>
      <c r="BT15" s="177"/>
      <c r="BU15" s="178">
        <f t="shared" si="6"/>
        <v>0</v>
      </c>
      <c r="BV15" s="178"/>
      <c r="BW15" s="178"/>
      <c r="BX15" s="178"/>
      <c r="BY15" s="179">
        <f t="shared" si="7"/>
        <v>0</v>
      </c>
      <c r="BZ15" s="179"/>
      <c r="CA15" s="179"/>
    </row>
    <row r="16" spans="2:79" ht="18" hidden="1" customHeight="1" x14ac:dyDescent="0.45">
      <c r="B16" s="180">
        <v>0</v>
      </c>
      <c r="C16" s="180"/>
      <c r="D16" s="58"/>
      <c r="E16" s="181"/>
      <c r="F16" s="181"/>
      <c r="G16" s="59" t="s">
        <v>23</v>
      </c>
      <c r="H16" s="182"/>
      <c r="I16" s="182"/>
      <c r="J16" s="60" t="s">
        <v>19</v>
      </c>
      <c r="K16" s="181"/>
      <c r="L16" s="181"/>
      <c r="M16" s="59" t="s">
        <v>23</v>
      </c>
      <c r="N16" s="182"/>
      <c r="O16" s="182"/>
      <c r="P16" s="183"/>
      <c r="Q16" s="183"/>
      <c r="R16" s="183"/>
      <c r="S16" s="183"/>
      <c r="T16" s="183"/>
      <c r="U16" s="183"/>
      <c r="V16" s="183"/>
      <c r="W16" s="183"/>
      <c r="X16" s="183"/>
      <c r="Y16" s="183"/>
      <c r="Z16" s="183"/>
      <c r="AA16" s="183"/>
      <c r="AB16" s="183">
        <v>0</v>
      </c>
      <c r="AC16" s="183"/>
      <c r="AD16" s="183"/>
      <c r="AE16" s="183"/>
      <c r="AF16" s="183">
        <v>0</v>
      </c>
      <c r="AG16" s="183"/>
      <c r="AH16" s="183"/>
      <c r="AI16" s="183"/>
      <c r="AJ16" s="184">
        <f t="shared" si="0"/>
        <v>0</v>
      </c>
      <c r="AK16" s="184"/>
      <c r="AL16" s="184"/>
      <c r="AM16" s="184"/>
      <c r="AN16" s="185">
        <f t="shared" si="1"/>
        <v>0</v>
      </c>
      <c r="AO16" s="185"/>
      <c r="AP16" s="185"/>
      <c r="AQ16" s="186">
        <f t="shared" si="2"/>
        <v>0</v>
      </c>
      <c r="AR16" s="186"/>
      <c r="AS16" s="186"/>
      <c r="AT16" s="186"/>
      <c r="AU16" s="296">
        <f t="shared" si="3"/>
        <v>0</v>
      </c>
      <c r="AV16" s="296"/>
      <c r="AW16" s="296"/>
      <c r="AX16" s="188">
        <f t="shared" si="8"/>
        <v>0</v>
      </c>
      <c r="AY16" s="188"/>
      <c r="AZ16" s="188"/>
      <c r="BA16" s="188"/>
      <c r="BB16" s="186">
        <f t="shared" si="9"/>
        <v>0</v>
      </c>
      <c r="BC16" s="186"/>
      <c r="BD16" s="186"/>
      <c r="BE16" s="186"/>
      <c r="BF16" s="156">
        <f t="shared" si="4"/>
        <v>0</v>
      </c>
      <c r="BG16" s="156"/>
      <c r="BH16" s="156"/>
      <c r="BI16" s="156"/>
      <c r="BJ16" s="176">
        <f t="shared" si="5"/>
        <v>0</v>
      </c>
      <c r="BK16" s="176"/>
      <c r="BQ16" s="177">
        <f t="shared" si="10"/>
        <v>0</v>
      </c>
      <c r="BR16" s="177"/>
      <c r="BS16" s="177"/>
      <c r="BT16" s="177"/>
      <c r="BU16" s="178">
        <f t="shared" si="6"/>
        <v>0</v>
      </c>
      <c r="BV16" s="178"/>
      <c r="BW16" s="178"/>
      <c r="BX16" s="178"/>
      <c r="BY16" s="179">
        <f t="shared" si="7"/>
        <v>0</v>
      </c>
      <c r="BZ16" s="179"/>
      <c r="CA16" s="179"/>
    </row>
    <row r="17" spans="2:79" ht="18" hidden="1" customHeight="1" x14ac:dyDescent="0.45">
      <c r="B17" s="180">
        <v>0</v>
      </c>
      <c r="C17" s="180"/>
      <c r="D17" s="61"/>
      <c r="E17" s="181"/>
      <c r="F17" s="181"/>
      <c r="G17" s="62" t="s">
        <v>23</v>
      </c>
      <c r="H17" s="189"/>
      <c r="I17" s="189"/>
      <c r="J17" s="63" t="s">
        <v>19</v>
      </c>
      <c r="K17" s="181"/>
      <c r="L17" s="181"/>
      <c r="M17" s="62" t="s">
        <v>23</v>
      </c>
      <c r="N17" s="189"/>
      <c r="O17" s="189"/>
      <c r="P17" s="183"/>
      <c r="Q17" s="183"/>
      <c r="R17" s="183"/>
      <c r="S17" s="183"/>
      <c r="T17" s="190"/>
      <c r="U17" s="190"/>
      <c r="V17" s="190"/>
      <c r="W17" s="190"/>
      <c r="X17" s="190"/>
      <c r="Y17" s="190"/>
      <c r="Z17" s="190"/>
      <c r="AA17" s="190"/>
      <c r="AB17" s="190">
        <v>0</v>
      </c>
      <c r="AC17" s="190"/>
      <c r="AD17" s="190"/>
      <c r="AE17" s="190"/>
      <c r="AF17" s="190">
        <v>0</v>
      </c>
      <c r="AG17" s="190"/>
      <c r="AH17" s="190"/>
      <c r="AI17" s="190"/>
      <c r="AJ17" s="184">
        <f t="shared" si="0"/>
        <v>0</v>
      </c>
      <c r="AK17" s="184"/>
      <c r="AL17" s="184"/>
      <c r="AM17" s="184"/>
      <c r="AN17" s="185">
        <f t="shared" si="1"/>
        <v>0</v>
      </c>
      <c r="AO17" s="185"/>
      <c r="AP17" s="185"/>
      <c r="AQ17" s="186">
        <f t="shared" si="2"/>
        <v>0</v>
      </c>
      <c r="AR17" s="186"/>
      <c r="AS17" s="186"/>
      <c r="AT17" s="186"/>
      <c r="AU17" s="296">
        <f t="shared" si="3"/>
        <v>0</v>
      </c>
      <c r="AV17" s="296"/>
      <c r="AW17" s="296"/>
      <c r="AX17" s="188">
        <f t="shared" si="8"/>
        <v>0</v>
      </c>
      <c r="AY17" s="188"/>
      <c r="AZ17" s="188"/>
      <c r="BA17" s="188"/>
      <c r="BB17" s="186">
        <f t="shared" si="9"/>
        <v>0</v>
      </c>
      <c r="BC17" s="186"/>
      <c r="BD17" s="186"/>
      <c r="BE17" s="186"/>
      <c r="BF17" s="156">
        <f t="shared" si="4"/>
        <v>0</v>
      </c>
      <c r="BG17" s="156"/>
      <c r="BH17" s="156"/>
      <c r="BI17" s="156"/>
      <c r="BJ17" s="176">
        <f t="shared" si="5"/>
        <v>0</v>
      </c>
      <c r="BK17" s="176"/>
      <c r="BQ17" s="177">
        <f t="shared" si="10"/>
        <v>0</v>
      </c>
      <c r="BR17" s="177"/>
      <c r="BS17" s="177"/>
      <c r="BT17" s="177"/>
      <c r="BU17" s="178">
        <f t="shared" si="6"/>
        <v>0</v>
      </c>
      <c r="BV17" s="178"/>
      <c r="BW17" s="178"/>
      <c r="BX17" s="178"/>
      <c r="BY17" s="179">
        <f t="shared" si="7"/>
        <v>0</v>
      </c>
      <c r="BZ17" s="179"/>
      <c r="CA17" s="179"/>
    </row>
    <row r="18" spans="2:79" ht="18" hidden="1" customHeight="1" x14ac:dyDescent="0.45">
      <c r="B18" s="180">
        <v>0</v>
      </c>
      <c r="C18" s="180"/>
      <c r="D18" s="61"/>
      <c r="E18" s="181"/>
      <c r="F18" s="181"/>
      <c r="G18" s="62" t="s">
        <v>23</v>
      </c>
      <c r="H18" s="189"/>
      <c r="I18" s="189"/>
      <c r="J18" s="63" t="s">
        <v>19</v>
      </c>
      <c r="K18" s="181"/>
      <c r="L18" s="181"/>
      <c r="M18" s="62" t="s">
        <v>23</v>
      </c>
      <c r="N18" s="189"/>
      <c r="O18" s="189"/>
      <c r="P18" s="183"/>
      <c r="Q18" s="183"/>
      <c r="R18" s="183"/>
      <c r="S18" s="183"/>
      <c r="T18" s="190"/>
      <c r="U18" s="190"/>
      <c r="V18" s="190"/>
      <c r="W18" s="190"/>
      <c r="X18" s="190"/>
      <c r="Y18" s="190"/>
      <c r="Z18" s="190"/>
      <c r="AA18" s="190"/>
      <c r="AB18" s="190">
        <v>0</v>
      </c>
      <c r="AC18" s="190"/>
      <c r="AD18" s="190"/>
      <c r="AE18" s="190"/>
      <c r="AF18" s="190">
        <v>0</v>
      </c>
      <c r="AG18" s="190"/>
      <c r="AH18" s="190"/>
      <c r="AI18" s="190"/>
      <c r="AJ18" s="184">
        <f t="shared" si="0"/>
        <v>0</v>
      </c>
      <c r="AK18" s="184"/>
      <c r="AL18" s="184"/>
      <c r="AM18" s="184"/>
      <c r="AN18" s="185">
        <f t="shared" si="1"/>
        <v>0</v>
      </c>
      <c r="AO18" s="185"/>
      <c r="AP18" s="185"/>
      <c r="AQ18" s="186">
        <f t="shared" si="2"/>
        <v>0</v>
      </c>
      <c r="AR18" s="186"/>
      <c r="AS18" s="186"/>
      <c r="AT18" s="186"/>
      <c r="AU18" s="296">
        <f t="shared" si="3"/>
        <v>0</v>
      </c>
      <c r="AV18" s="296"/>
      <c r="AW18" s="296"/>
      <c r="AX18" s="188">
        <f t="shared" si="8"/>
        <v>0</v>
      </c>
      <c r="AY18" s="188"/>
      <c r="AZ18" s="188"/>
      <c r="BA18" s="188"/>
      <c r="BB18" s="186">
        <f t="shared" si="9"/>
        <v>0</v>
      </c>
      <c r="BC18" s="186"/>
      <c r="BD18" s="186"/>
      <c r="BE18" s="186"/>
      <c r="BF18" s="156">
        <f t="shared" si="4"/>
        <v>0</v>
      </c>
      <c r="BG18" s="156"/>
      <c r="BH18" s="156"/>
      <c r="BI18" s="156"/>
      <c r="BJ18" s="176">
        <f t="shared" si="5"/>
        <v>0</v>
      </c>
      <c r="BK18" s="176"/>
      <c r="BQ18" s="177">
        <f t="shared" si="10"/>
        <v>0</v>
      </c>
      <c r="BR18" s="177"/>
      <c r="BS18" s="177"/>
      <c r="BT18" s="177"/>
      <c r="BU18" s="178">
        <f t="shared" si="6"/>
        <v>0</v>
      </c>
      <c r="BV18" s="178"/>
      <c r="BW18" s="178"/>
      <c r="BX18" s="178"/>
      <c r="BY18" s="179">
        <f t="shared" si="7"/>
        <v>0</v>
      </c>
      <c r="BZ18" s="179"/>
      <c r="CA18" s="179"/>
    </row>
    <row r="19" spans="2:79" ht="18" hidden="1" customHeight="1" x14ac:dyDescent="0.45">
      <c r="B19" s="180">
        <v>0</v>
      </c>
      <c r="C19" s="180"/>
      <c r="D19" s="61"/>
      <c r="E19" s="181"/>
      <c r="F19" s="181"/>
      <c r="G19" s="62" t="s">
        <v>23</v>
      </c>
      <c r="H19" s="189"/>
      <c r="I19" s="189"/>
      <c r="J19" s="63" t="s">
        <v>19</v>
      </c>
      <c r="K19" s="181"/>
      <c r="L19" s="181"/>
      <c r="M19" s="62" t="s">
        <v>23</v>
      </c>
      <c r="N19" s="189"/>
      <c r="O19" s="189"/>
      <c r="P19" s="183"/>
      <c r="Q19" s="183"/>
      <c r="R19" s="183"/>
      <c r="S19" s="183"/>
      <c r="T19" s="190"/>
      <c r="U19" s="190"/>
      <c r="V19" s="190"/>
      <c r="W19" s="190"/>
      <c r="X19" s="190"/>
      <c r="Y19" s="190"/>
      <c r="Z19" s="190"/>
      <c r="AA19" s="190"/>
      <c r="AB19" s="190">
        <v>0</v>
      </c>
      <c r="AC19" s="190"/>
      <c r="AD19" s="190"/>
      <c r="AE19" s="190"/>
      <c r="AF19" s="190">
        <v>0</v>
      </c>
      <c r="AG19" s="190"/>
      <c r="AH19" s="190"/>
      <c r="AI19" s="190"/>
      <c r="AJ19" s="184">
        <f t="shared" si="0"/>
        <v>0</v>
      </c>
      <c r="AK19" s="184"/>
      <c r="AL19" s="184"/>
      <c r="AM19" s="184"/>
      <c r="AN19" s="185">
        <f t="shared" si="1"/>
        <v>0</v>
      </c>
      <c r="AO19" s="185"/>
      <c r="AP19" s="185"/>
      <c r="AQ19" s="186">
        <f t="shared" si="2"/>
        <v>0</v>
      </c>
      <c r="AR19" s="186"/>
      <c r="AS19" s="186"/>
      <c r="AT19" s="186"/>
      <c r="AU19" s="296">
        <f t="shared" si="3"/>
        <v>0</v>
      </c>
      <c r="AV19" s="296"/>
      <c r="AW19" s="296"/>
      <c r="AX19" s="188">
        <f t="shared" si="8"/>
        <v>0</v>
      </c>
      <c r="AY19" s="188"/>
      <c r="AZ19" s="188"/>
      <c r="BA19" s="188"/>
      <c r="BB19" s="186">
        <f t="shared" si="9"/>
        <v>0</v>
      </c>
      <c r="BC19" s="186"/>
      <c r="BD19" s="186"/>
      <c r="BE19" s="186"/>
      <c r="BF19" s="156">
        <f t="shared" si="4"/>
        <v>0</v>
      </c>
      <c r="BG19" s="156"/>
      <c r="BH19" s="156"/>
      <c r="BI19" s="156"/>
      <c r="BJ19" s="176">
        <f t="shared" si="5"/>
        <v>0</v>
      </c>
      <c r="BK19" s="176"/>
      <c r="BQ19" s="177">
        <f t="shared" si="10"/>
        <v>0</v>
      </c>
      <c r="BR19" s="177"/>
      <c r="BS19" s="177"/>
      <c r="BT19" s="177"/>
      <c r="BU19" s="178">
        <f t="shared" si="6"/>
        <v>0</v>
      </c>
      <c r="BV19" s="178"/>
      <c r="BW19" s="178"/>
      <c r="BX19" s="178"/>
      <c r="BY19" s="179">
        <f t="shared" si="7"/>
        <v>0</v>
      </c>
      <c r="BZ19" s="179"/>
      <c r="CA19" s="179"/>
    </row>
    <row r="20" spans="2:79" ht="18" hidden="1" customHeight="1" x14ac:dyDescent="0.45">
      <c r="B20" s="180">
        <v>0</v>
      </c>
      <c r="C20" s="180"/>
      <c r="D20" s="58"/>
      <c r="E20" s="181"/>
      <c r="F20" s="181"/>
      <c r="G20" s="59" t="s">
        <v>23</v>
      </c>
      <c r="H20" s="182"/>
      <c r="I20" s="182"/>
      <c r="J20" s="60" t="s">
        <v>19</v>
      </c>
      <c r="K20" s="181"/>
      <c r="L20" s="181"/>
      <c r="M20" s="59" t="s">
        <v>23</v>
      </c>
      <c r="N20" s="182"/>
      <c r="O20" s="182"/>
      <c r="P20" s="183"/>
      <c r="Q20" s="183"/>
      <c r="R20" s="183"/>
      <c r="S20" s="183"/>
      <c r="T20" s="183"/>
      <c r="U20" s="183"/>
      <c r="V20" s="183"/>
      <c r="W20" s="183"/>
      <c r="X20" s="183"/>
      <c r="Y20" s="183"/>
      <c r="Z20" s="183"/>
      <c r="AA20" s="183"/>
      <c r="AB20" s="183">
        <v>0</v>
      </c>
      <c r="AC20" s="183"/>
      <c r="AD20" s="183"/>
      <c r="AE20" s="183"/>
      <c r="AF20" s="183">
        <v>0</v>
      </c>
      <c r="AG20" s="183"/>
      <c r="AH20" s="183"/>
      <c r="AI20" s="183"/>
      <c r="AJ20" s="184">
        <f t="shared" si="0"/>
        <v>0</v>
      </c>
      <c r="AK20" s="184"/>
      <c r="AL20" s="184"/>
      <c r="AM20" s="184"/>
      <c r="AN20" s="185">
        <f t="shared" si="1"/>
        <v>0</v>
      </c>
      <c r="AO20" s="185"/>
      <c r="AP20" s="185"/>
      <c r="AQ20" s="186">
        <f t="shared" si="2"/>
        <v>0</v>
      </c>
      <c r="AR20" s="186"/>
      <c r="AS20" s="186"/>
      <c r="AT20" s="186"/>
      <c r="AU20" s="296">
        <f t="shared" si="3"/>
        <v>0</v>
      </c>
      <c r="AV20" s="296"/>
      <c r="AW20" s="296"/>
      <c r="AX20" s="188">
        <f t="shared" si="8"/>
        <v>0</v>
      </c>
      <c r="AY20" s="188"/>
      <c r="AZ20" s="188"/>
      <c r="BA20" s="188"/>
      <c r="BB20" s="186">
        <f t="shared" si="9"/>
        <v>0</v>
      </c>
      <c r="BC20" s="186"/>
      <c r="BD20" s="186"/>
      <c r="BE20" s="186"/>
      <c r="BF20" s="156">
        <f t="shared" si="4"/>
        <v>0</v>
      </c>
      <c r="BG20" s="156"/>
      <c r="BH20" s="156"/>
      <c r="BI20" s="156"/>
      <c r="BJ20" s="176">
        <f t="shared" si="5"/>
        <v>0</v>
      </c>
      <c r="BK20" s="176"/>
      <c r="BQ20" s="177">
        <f t="shared" si="10"/>
        <v>0</v>
      </c>
      <c r="BR20" s="177"/>
      <c r="BS20" s="177"/>
      <c r="BT20" s="177"/>
      <c r="BU20" s="178">
        <f t="shared" si="6"/>
        <v>0</v>
      </c>
      <c r="BV20" s="178"/>
      <c r="BW20" s="178"/>
      <c r="BX20" s="178"/>
      <c r="BY20" s="179">
        <f t="shared" si="7"/>
        <v>0</v>
      </c>
      <c r="BZ20" s="179"/>
      <c r="CA20" s="179"/>
    </row>
    <row r="21" spans="2:79" ht="18" hidden="1" customHeight="1" x14ac:dyDescent="0.45">
      <c r="B21" s="180">
        <v>0</v>
      </c>
      <c r="C21" s="180"/>
      <c r="D21" s="61"/>
      <c r="E21" s="181"/>
      <c r="F21" s="181"/>
      <c r="G21" s="62" t="s">
        <v>23</v>
      </c>
      <c r="H21" s="189"/>
      <c r="I21" s="189"/>
      <c r="J21" s="63" t="s">
        <v>19</v>
      </c>
      <c r="K21" s="181"/>
      <c r="L21" s="181"/>
      <c r="M21" s="62" t="s">
        <v>23</v>
      </c>
      <c r="N21" s="189"/>
      <c r="O21" s="189"/>
      <c r="P21" s="183"/>
      <c r="Q21" s="183"/>
      <c r="R21" s="183"/>
      <c r="S21" s="183"/>
      <c r="T21" s="190"/>
      <c r="U21" s="190"/>
      <c r="V21" s="190"/>
      <c r="W21" s="190"/>
      <c r="X21" s="190"/>
      <c r="Y21" s="190"/>
      <c r="Z21" s="190"/>
      <c r="AA21" s="190"/>
      <c r="AB21" s="190">
        <v>0</v>
      </c>
      <c r="AC21" s="190"/>
      <c r="AD21" s="190"/>
      <c r="AE21" s="190"/>
      <c r="AF21" s="190">
        <v>0</v>
      </c>
      <c r="AG21" s="190"/>
      <c r="AH21" s="190"/>
      <c r="AI21" s="190"/>
      <c r="AJ21" s="184">
        <f t="shared" si="0"/>
        <v>0</v>
      </c>
      <c r="AK21" s="184"/>
      <c r="AL21" s="184"/>
      <c r="AM21" s="184"/>
      <c r="AN21" s="185">
        <f t="shared" si="1"/>
        <v>0</v>
      </c>
      <c r="AO21" s="185"/>
      <c r="AP21" s="185"/>
      <c r="AQ21" s="186">
        <f t="shared" si="2"/>
        <v>0</v>
      </c>
      <c r="AR21" s="186"/>
      <c r="AS21" s="186"/>
      <c r="AT21" s="186"/>
      <c r="AU21" s="296">
        <f t="shared" si="3"/>
        <v>0</v>
      </c>
      <c r="AV21" s="296"/>
      <c r="AW21" s="296"/>
      <c r="AX21" s="188">
        <f t="shared" si="8"/>
        <v>0</v>
      </c>
      <c r="AY21" s="188"/>
      <c r="AZ21" s="188"/>
      <c r="BA21" s="188"/>
      <c r="BB21" s="186">
        <f t="shared" si="9"/>
        <v>0</v>
      </c>
      <c r="BC21" s="186"/>
      <c r="BD21" s="186"/>
      <c r="BE21" s="186"/>
      <c r="BF21" s="156">
        <f t="shared" si="4"/>
        <v>0</v>
      </c>
      <c r="BG21" s="156"/>
      <c r="BH21" s="156"/>
      <c r="BI21" s="156"/>
      <c r="BJ21" s="176">
        <f t="shared" si="5"/>
        <v>0</v>
      </c>
      <c r="BK21" s="176"/>
      <c r="BQ21" s="177">
        <f t="shared" si="10"/>
        <v>0</v>
      </c>
      <c r="BR21" s="177"/>
      <c r="BS21" s="177"/>
      <c r="BT21" s="177"/>
      <c r="BU21" s="178">
        <f t="shared" si="6"/>
        <v>0</v>
      </c>
      <c r="BV21" s="178"/>
      <c r="BW21" s="178"/>
      <c r="BX21" s="178"/>
      <c r="BY21" s="179">
        <f t="shared" si="7"/>
        <v>0</v>
      </c>
      <c r="BZ21" s="179"/>
      <c r="CA21" s="179"/>
    </row>
    <row r="22" spans="2:79" ht="18" hidden="1" customHeight="1" x14ac:dyDescent="0.45">
      <c r="B22" s="180">
        <v>0</v>
      </c>
      <c r="C22" s="180"/>
      <c r="D22" s="61"/>
      <c r="E22" s="181"/>
      <c r="F22" s="181"/>
      <c r="G22" s="62" t="s">
        <v>23</v>
      </c>
      <c r="H22" s="189"/>
      <c r="I22" s="189"/>
      <c r="J22" s="63" t="s">
        <v>19</v>
      </c>
      <c r="K22" s="181"/>
      <c r="L22" s="181"/>
      <c r="M22" s="62" t="s">
        <v>23</v>
      </c>
      <c r="N22" s="189"/>
      <c r="O22" s="189"/>
      <c r="P22" s="183"/>
      <c r="Q22" s="183"/>
      <c r="R22" s="183"/>
      <c r="S22" s="183"/>
      <c r="T22" s="190"/>
      <c r="U22" s="190"/>
      <c r="V22" s="190"/>
      <c r="W22" s="190"/>
      <c r="X22" s="190"/>
      <c r="Y22" s="190"/>
      <c r="Z22" s="190"/>
      <c r="AA22" s="190"/>
      <c r="AB22" s="190">
        <v>0</v>
      </c>
      <c r="AC22" s="190"/>
      <c r="AD22" s="190"/>
      <c r="AE22" s="190"/>
      <c r="AF22" s="190">
        <v>0</v>
      </c>
      <c r="AG22" s="190"/>
      <c r="AH22" s="190"/>
      <c r="AI22" s="190"/>
      <c r="AJ22" s="184">
        <f t="shared" si="0"/>
        <v>0</v>
      </c>
      <c r="AK22" s="184"/>
      <c r="AL22" s="184"/>
      <c r="AM22" s="184"/>
      <c r="AN22" s="185">
        <f t="shared" si="1"/>
        <v>0</v>
      </c>
      <c r="AO22" s="185"/>
      <c r="AP22" s="185"/>
      <c r="AQ22" s="186">
        <f t="shared" si="2"/>
        <v>0</v>
      </c>
      <c r="AR22" s="186"/>
      <c r="AS22" s="186"/>
      <c r="AT22" s="186"/>
      <c r="AU22" s="296">
        <f t="shared" si="3"/>
        <v>0</v>
      </c>
      <c r="AV22" s="296"/>
      <c r="AW22" s="296"/>
      <c r="AX22" s="188">
        <f t="shared" si="8"/>
        <v>0</v>
      </c>
      <c r="AY22" s="188"/>
      <c r="AZ22" s="188"/>
      <c r="BA22" s="188"/>
      <c r="BB22" s="186">
        <f t="shared" si="9"/>
        <v>0</v>
      </c>
      <c r="BC22" s="186"/>
      <c r="BD22" s="186"/>
      <c r="BE22" s="186"/>
      <c r="BF22" s="156">
        <f t="shared" si="4"/>
        <v>0</v>
      </c>
      <c r="BG22" s="156"/>
      <c r="BH22" s="156"/>
      <c r="BI22" s="156"/>
      <c r="BJ22" s="176">
        <f t="shared" si="5"/>
        <v>0</v>
      </c>
      <c r="BK22" s="176"/>
      <c r="BQ22" s="177">
        <f t="shared" si="10"/>
        <v>0</v>
      </c>
      <c r="BR22" s="177"/>
      <c r="BS22" s="177"/>
      <c r="BT22" s="177"/>
      <c r="BU22" s="178">
        <f t="shared" si="6"/>
        <v>0</v>
      </c>
      <c r="BV22" s="178"/>
      <c r="BW22" s="178"/>
      <c r="BX22" s="178"/>
      <c r="BY22" s="179">
        <f t="shared" si="7"/>
        <v>0</v>
      </c>
      <c r="BZ22" s="179"/>
      <c r="CA22" s="179"/>
    </row>
    <row r="23" spans="2:79" ht="18" hidden="1" customHeight="1" x14ac:dyDescent="0.45">
      <c r="B23" s="180">
        <v>0</v>
      </c>
      <c r="C23" s="180"/>
      <c r="D23" s="61"/>
      <c r="E23" s="181"/>
      <c r="F23" s="181"/>
      <c r="G23" s="62" t="s">
        <v>23</v>
      </c>
      <c r="H23" s="189"/>
      <c r="I23" s="189"/>
      <c r="J23" s="63" t="s">
        <v>19</v>
      </c>
      <c r="K23" s="181"/>
      <c r="L23" s="181"/>
      <c r="M23" s="62" t="s">
        <v>23</v>
      </c>
      <c r="N23" s="189"/>
      <c r="O23" s="189"/>
      <c r="P23" s="183"/>
      <c r="Q23" s="183"/>
      <c r="R23" s="183"/>
      <c r="S23" s="183"/>
      <c r="T23" s="190"/>
      <c r="U23" s="190"/>
      <c r="V23" s="190"/>
      <c r="W23" s="190"/>
      <c r="X23" s="190"/>
      <c r="Y23" s="190"/>
      <c r="Z23" s="190"/>
      <c r="AA23" s="190"/>
      <c r="AB23" s="190">
        <v>0</v>
      </c>
      <c r="AC23" s="190"/>
      <c r="AD23" s="190"/>
      <c r="AE23" s="190"/>
      <c r="AF23" s="190">
        <v>0</v>
      </c>
      <c r="AG23" s="190"/>
      <c r="AH23" s="190"/>
      <c r="AI23" s="190"/>
      <c r="AJ23" s="184">
        <f t="shared" si="0"/>
        <v>0</v>
      </c>
      <c r="AK23" s="184"/>
      <c r="AL23" s="184"/>
      <c r="AM23" s="184"/>
      <c r="AN23" s="185">
        <f t="shared" si="1"/>
        <v>0</v>
      </c>
      <c r="AO23" s="185"/>
      <c r="AP23" s="185"/>
      <c r="AQ23" s="186">
        <f t="shared" si="2"/>
        <v>0</v>
      </c>
      <c r="AR23" s="186"/>
      <c r="AS23" s="186"/>
      <c r="AT23" s="186"/>
      <c r="AU23" s="296">
        <f t="shared" si="3"/>
        <v>0</v>
      </c>
      <c r="AV23" s="296"/>
      <c r="AW23" s="296"/>
      <c r="AX23" s="188">
        <f t="shared" si="8"/>
        <v>0</v>
      </c>
      <c r="AY23" s="188"/>
      <c r="AZ23" s="188"/>
      <c r="BA23" s="188"/>
      <c r="BB23" s="186">
        <f t="shared" si="9"/>
        <v>0</v>
      </c>
      <c r="BC23" s="186"/>
      <c r="BD23" s="186"/>
      <c r="BE23" s="186"/>
      <c r="BF23" s="156">
        <f t="shared" si="4"/>
        <v>0</v>
      </c>
      <c r="BG23" s="156"/>
      <c r="BH23" s="156"/>
      <c r="BI23" s="156"/>
      <c r="BJ23" s="176">
        <f t="shared" si="5"/>
        <v>0</v>
      </c>
      <c r="BK23" s="176"/>
      <c r="BQ23" s="177">
        <f t="shared" si="10"/>
        <v>0</v>
      </c>
      <c r="BR23" s="177"/>
      <c r="BS23" s="177"/>
      <c r="BT23" s="177"/>
      <c r="BU23" s="178">
        <f t="shared" si="6"/>
        <v>0</v>
      </c>
      <c r="BV23" s="178"/>
      <c r="BW23" s="178"/>
      <c r="BX23" s="178"/>
      <c r="BY23" s="179">
        <f t="shared" si="7"/>
        <v>0</v>
      </c>
      <c r="BZ23" s="179"/>
      <c r="CA23" s="179"/>
    </row>
    <row r="24" spans="2:79" ht="18" hidden="1" customHeight="1" x14ac:dyDescent="0.45">
      <c r="B24" s="180" t="s">
        <v>53</v>
      </c>
      <c r="C24" s="180"/>
      <c r="D24" s="61"/>
      <c r="E24" s="181"/>
      <c r="F24" s="181"/>
      <c r="G24" s="62" t="s">
        <v>23</v>
      </c>
      <c r="H24" s="189"/>
      <c r="I24" s="189"/>
      <c r="J24" s="63" t="s">
        <v>19</v>
      </c>
      <c r="K24" s="181"/>
      <c r="L24" s="181"/>
      <c r="M24" s="62" t="s">
        <v>23</v>
      </c>
      <c r="N24" s="189"/>
      <c r="O24" s="189"/>
      <c r="P24" s="183"/>
      <c r="Q24" s="183"/>
      <c r="R24" s="183"/>
      <c r="S24" s="183"/>
      <c r="T24" s="190"/>
      <c r="U24" s="190"/>
      <c r="V24" s="190"/>
      <c r="W24" s="190"/>
      <c r="X24" s="190"/>
      <c r="Y24" s="190"/>
      <c r="Z24" s="190"/>
      <c r="AA24" s="190"/>
      <c r="AB24" s="190">
        <v>0</v>
      </c>
      <c r="AC24" s="190"/>
      <c r="AD24" s="190"/>
      <c r="AE24" s="190"/>
      <c r="AF24" s="190">
        <v>0</v>
      </c>
      <c r="AG24" s="190"/>
      <c r="AH24" s="190"/>
      <c r="AI24" s="190"/>
      <c r="AJ24" s="184">
        <f t="shared" si="0"/>
        <v>0</v>
      </c>
      <c r="AK24" s="184"/>
      <c r="AL24" s="184"/>
      <c r="AM24" s="184"/>
      <c r="AN24" s="185">
        <f t="shared" si="1"/>
        <v>0</v>
      </c>
      <c r="AO24" s="185"/>
      <c r="AP24" s="185"/>
      <c r="AQ24" s="186">
        <f t="shared" si="2"/>
        <v>0</v>
      </c>
      <c r="AR24" s="186"/>
      <c r="AS24" s="186"/>
      <c r="AT24" s="186"/>
      <c r="AU24" s="296">
        <f t="shared" si="3"/>
        <v>0</v>
      </c>
      <c r="AV24" s="296"/>
      <c r="AW24" s="296"/>
      <c r="AX24" s="188">
        <f t="shared" si="8"/>
        <v>0</v>
      </c>
      <c r="AY24" s="188"/>
      <c r="AZ24" s="188"/>
      <c r="BA24" s="188"/>
      <c r="BB24" s="186">
        <f t="shared" si="9"/>
        <v>0</v>
      </c>
      <c r="BC24" s="186"/>
      <c r="BD24" s="186"/>
      <c r="BE24" s="186"/>
      <c r="BF24" s="156">
        <f t="shared" si="4"/>
        <v>0</v>
      </c>
      <c r="BG24" s="156"/>
      <c r="BH24" s="156"/>
      <c r="BI24" s="156"/>
      <c r="BJ24" s="176">
        <f t="shared" si="5"/>
        <v>0</v>
      </c>
      <c r="BK24" s="176"/>
      <c r="BQ24" s="177">
        <f t="shared" si="10"/>
        <v>0</v>
      </c>
      <c r="BR24" s="177"/>
      <c r="BS24" s="177"/>
      <c r="BT24" s="177"/>
      <c r="BU24" s="178">
        <f t="shared" si="6"/>
        <v>0</v>
      </c>
      <c r="BV24" s="178"/>
      <c r="BW24" s="178"/>
      <c r="BX24" s="178"/>
      <c r="BY24" s="179">
        <f t="shared" si="7"/>
        <v>0</v>
      </c>
      <c r="BZ24" s="179"/>
      <c r="CA24" s="179"/>
    </row>
    <row r="25" spans="2:79" ht="18" hidden="1" customHeight="1" x14ac:dyDescent="0.45">
      <c r="B25" s="180" t="s">
        <v>53</v>
      </c>
      <c r="C25" s="180"/>
      <c r="D25" s="61"/>
      <c r="E25" s="181"/>
      <c r="F25" s="181"/>
      <c r="G25" s="62" t="s">
        <v>23</v>
      </c>
      <c r="H25" s="189"/>
      <c r="I25" s="189"/>
      <c r="J25" s="63" t="s">
        <v>19</v>
      </c>
      <c r="K25" s="181"/>
      <c r="L25" s="181"/>
      <c r="M25" s="62" t="s">
        <v>23</v>
      </c>
      <c r="N25" s="189"/>
      <c r="O25" s="189"/>
      <c r="P25" s="183"/>
      <c r="Q25" s="183"/>
      <c r="R25" s="183"/>
      <c r="S25" s="183"/>
      <c r="T25" s="190"/>
      <c r="U25" s="190"/>
      <c r="V25" s="190"/>
      <c r="W25" s="190"/>
      <c r="X25" s="190"/>
      <c r="Y25" s="190"/>
      <c r="Z25" s="190"/>
      <c r="AA25" s="190"/>
      <c r="AB25" s="190">
        <v>0</v>
      </c>
      <c r="AC25" s="190"/>
      <c r="AD25" s="190"/>
      <c r="AE25" s="190"/>
      <c r="AF25" s="190">
        <v>0</v>
      </c>
      <c r="AG25" s="190"/>
      <c r="AH25" s="190"/>
      <c r="AI25" s="190"/>
      <c r="AJ25" s="184">
        <f t="shared" si="0"/>
        <v>0</v>
      </c>
      <c r="AK25" s="184"/>
      <c r="AL25" s="184"/>
      <c r="AM25" s="184"/>
      <c r="AN25" s="185">
        <f t="shared" si="1"/>
        <v>0</v>
      </c>
      <c r="AO25" s="185"/>
      <c r="AP25" s="185"/>
      <c r="AQ25" s="186">
        <f t="shared" si="2"/>
        <v>0</v>
      </c>
      <c r="AR25" s="186"/>
      <c r="AS25" s="186"/>
      <c r="AT25" s="186"/>
      <c r="AU25" s="296">
        <f t="shared" si="3"/>
        <v>0</v>
      </c>
      <c r="AV25" s="296"/>
      <c r="AW25" s="296"/>
      <c r="AX25" s="188">
        <f t="shared" si="8"/>
        <v>0</v>
      </c>
      <c r="AY25" s="188"/>
      <c r="AZ25" s="188"/>
      <c r="BA25" s="188"/>
      <c r="BB25" s="186">
        <f t="shared" si="9"/>
        <v>0</v>
      </c>
      <c r="BC25" s="186"/>
      <c r="BD25" s="186"/>
      <c r="BE25" s="186"/>
      <c r="BF25" s="156">
        <f t="shared" si="4"/>
        <v>0</v>
      </c>
      <c r="BG25" s="156"/>
      <c r="BH25" s="156"/>
      <c r="BI25" s="156"/>
      <c r="BJ25" s="176">
        <f t="shared" si="5"/>
        <v>0</v>
      </c>
      <c r="BK25" s="176"/>
      <c r="BQ25" s="177">
        <f t="shared" si="10"/>
        <v>0</v>
      </c>
      <c r="BR25" s="177"/>
      <c r="BS25" s="177"/>
      <c r="BT25" s="177"/>
      <c r="BU25" s="178">
        <f t="shared" si="6"/>
        <v>0</v>
      </c>
      <c r="BV25" s="178"/>
      <c r="BW25" s="178"/>
      <c r="BX25" s="178"/>
      <c r="BY25" s="179">
        <f t="shared" si="7"/>
        <v>0</v>
      </c>
      <c r="BZ25" s="179"/>
      <c r="CA25" s="179"/>
    </row>
    <row r="26" spans="2:79" ht="18" hidden="1" customHeight="1" x14ac:dyDescent="0.45">
      <c r="B26" s="180">
        <v>0</v>
      </c>
      <c r="C26" s="180"/>
      <c r="D26" s="58"/>
      <c r="E26" s="181"/>
      <c r="F26" s="181"/>
      <c r="G26" s="59" t="s">
        <v>23</v>
      </c>
      <c r="H26" s="182"/>
      <c r="I26" s="182"/>
      <c r="J26" s="60" t="s">
        <v>19</v>
      </c>
      <c r="K26" s="181"/>
      <c r="L26" s="181"/>
      <c r="M26" s="59" t="s">
        <v>23</v>
      </c>
      <c r="N26" s="182"/>
      <c r="O26" s="182"/>
      <c r="P26" s="183"/>
      <c r="Q26" s="183"/>
      <c r="R26" s="183"/>
      <c r="S26" s="183"/>
      <c r="T26" s="183"/>
      <c r="U26" s="183"/>
      <c r="V26" s="183"/>
      <c r="W26" s="183"/>
      <c r="X26" s="183"/>
      <c r="Y26" s="183"/>
      <c r="Z26" s="183"/>
      <c r="AA26" s="183"/>
      <c r="AB26" s="183">
        <v>0</v>
      </c>
      <c r="AC26" s="183"/>
      <c r="AD26" s="183"/>
      <c r="AE26" s="183"/>
      <c r="AF26" s="183">
        <v>0</v>
      </c>
      <c r="AG26" s="183"/>
      <c r="AH26" s="183"/>
      <c r="AI26" s="183"/>
      <c r="AJ26" s="184">
        <f t="shared" si="0"/>
        <v>0</v>
      </c>
      <c r="AK26" s="184"/>
      <c r="AL26" s="184"/>
      <c r="AM26" s="184"/>
      <c r="AN26" s="185">
        <f t="shared" si="1"/>
        <v>0</v>
      </c>
      <c r="AO26" s="185"/>
      <c r="AP26" s="185"/>
      <c r="AQ26" s="186">
        <f t="shared" si="2"/>
        <v>0</v>
      </c>
      <c r="AR26" s="186"/>
      <c r="AS26" s="186"/>
      <c r="AT26" s="186"/>
      <c r="AU26" s="296">
        <f t="shared" si="3"/>
        <v>0</v>
      </c>
      <c r="AV26" s="296"/>
      <c r="AW26" s="296"/>
      <c r="AX26" s="188">
        <f t="shared" si="8"/>
        <v>0</v>
      </c>
      <c r="AY26" s="188"/>
      <c r="AZ26" s="188"/>
      <c r="BA26" s="188"/>
      <c r="BB26" s="186">
        <f t="shared" si="9"/>
        <v>0</v>
      </c>
      <c r="BC26" s="186"/>
      <c r="BD26" s="186"/>
      <c r="BE26" s="186"/>
      <c r="BF26" s="156">
        <f t="shared" si="4"/>
        <v>0</v>
      </c>
      <c r="BG26" s="156"/>
      <c r="BH26" s="156"/>
      <c r="BI26" s="156"/>
      <c r="BJ26" s="176">
        <f t="shared" si="5"/>
        <v>0</v>
      </c>
      <c r="BK26" s="176"/>
      <c r="BQ26" s="177">
        <f t="shared" si="10"/>
        <v>0</v>
      </c>
      <c r="BR26" s="177"/>
      <c r="BS26" s="177"/>
      <c r="BT26" s="177"/>
      <c r="BU26" s="178">
        <f t="shared" si="6"/>
        <v>0</v>
      </c>
      <c r="BV26" s="178"/>
      <c r="BW26" s="178"/>
      <c r="BX26" s="178"/>
      <c r="BY26" s="179">
        <f t="shared" si="7"/>
        <v>0</v>
      </c>
      <c r="BZ26" s="179"/>
      <c r="CA26" s="179"/>
    </row>
    <row r="27" spans="2:79" ht="18" hidden="1" customHeight="1" x14ac:dyDescent="0.45">
      <c r="B27" s="180">
        <v>0</v>
      </c>
      <c r="C27" s="180"/>
      <c r="D27" s="61"/>
      <c r="E27" s="181"/>
      <c r="F27" s="181"/>
      <c r="G27" s="62" t="s">
        <v>23</v>
      </c>
      <c r="H27" s="189"/>
      <c r="I27" s="189"/>
      <c r="J27" s="63" t="s">
        <v>19</v>
      </c>
      <c r="K27" s="181"/>
      <c r="L27" s="181"/>
      <c r="M27" s="62" t="s">
        <v>23</v>
      </c>
      <c r="N27" s="189"/>
      <c r="O27" s="189"/>
      <c r="P27" s="183"/>
      <c r="Q27" s="183"/>
      <c r="R27" s="183"/>
      <c r="S27" s="183"/>
      <c r="T27" s="190"/>
      <c r="U27" s="190"/>
      <c r="V27" s="190"/>
      <c r="W27" s="190"/>
      <c r="X27" s="190"/>
      <c r="Y27" s="190"/>
      <c r="Z27" s="190"/>
      <c r="AA27" s="190"/>
      <c r="AB27" s="190">
        <v>0</v>
      </c>
      <c r="AC27" s="190"/>
      <c r="AD27" s="190"/>
      <c r="AE27" s="190"/>
      <c r="AF27" s="190">
        <v>0</v>
      </c>
      <c r="AG27" s="190"/>
      <c r="AH27" s="190"/>
      <c r="AI27" s="190"/>
      <c r="AJ27" s="184">
        <f t="shared" si="0"/>
        <v>0</v>
      </c>
      <c r="AK27" s="184"/>
      <c r="AL27" s="184"/>
      <c r="AM27" s="184"/>
      <c r="AN27" s="185">
        <f t="shared" si="1"/>
        <v>0</v>
      </c>
      <c r="AO27" s="185"/>
      <c r="AP27" s="185"/>
      <c r="AQ27" s="186">
        <f t="shared" si="2"/>
        <v>0</v>
      </c>
      <c r="AR27" s="186"/>
      <c r="AS27" s="186"/>
      <c r="AT27" s="186"/>
      <c r="AU27" s="296">
        <f t="shared" si="3"/>
        <v>0</v>
      </c>
      <c r="AV27" s="296"/>
      <c r="AW27" s="296"/>
      <c r="AX27" s="188">
        <f t="shared" si="8"/>
        <v>0</v>
      </c>
      <c r="AY27" s="188"/>
      <c r="AZ27" s="188"/>
      <c r="BA27" s="188"/>
      <c r="BB27" s="186">
        <f t="shared" si="9"/>
        <v>0</v>
      </c>
      <c r="BC27" s="186"/>
      <c r="BD27" s="186"/>
      <c r="BE27" s="186"/>
      <c r="BF27" s="156">
        <f t="shared" si="4"/>
        <v>0</v>
      </c>
      <c r="BG27" s="156"/>
      <c r="BH27" s="156"/>
      <c r="BI27" s="156"/>
      <c r="BJ27" s="176">
        <f t="shared" si="5"/>
        <v>0</v>
      </c>
      <c r="BK27" s="176"/>
      <c r="BQ27" s="177">
        <f t="shared" si="10"/>
        <v>0</v>
      </c>
      <c r="BR27" s="177"/>
      <c r="BS27" s="177"/>
      <c r="BT27" s="177"/>
      <c r="BU27" s="178">
        <f t="shared" si="6"/>
        <v>0</v>
      </c>
      <c r="BV27" s="178"/>
      <c r="BW27" s="178"/>
      <c r="BX27" s="178"/>
      <c r="BY27" s="179">
        <f t="shared" si="7"/>
        <v>0</v>
      </c>
      <c r="BZ27" s="179"/>
      <c r="CA27" s="179"/>
    </row>
    <row r="28" spans="2:79" ht="18" hidden="1" customHeight="1" x14ac:dyDescent="0.45">
      <c r="B28" s="180">
        <v>0</v>
      </c>
      <c r="C28" s="180"/>
      <c r="D28" s="61"/>
      <c r="E28" s="181"/>
      <c r="F28" s="181"/>
      <c r="G28" s="62" t="s">
        <v>23</v>
      </c>
      <c r="H28" s="189"/>
      <c r="I28" s="189"/>
      <c r="J28" s="63" t="s">
        <v>19</v>
      </c>
      <c r="K28" s="181"/>
      <c r="L28" s="181"/>
      <c r="M28" s="62" t="s">
        <v>23</v>
      </c>
      <c r="N28" s="189"/>
      <c r="O28" s="189"/>
      <c r="P28" s="183"/>
      <c r="Q28" s="183"/>
      <c r="R28" s="183"/>
      <c r="S28" s="183"/>
      <c r="T28" s="190"/>
      <c r="U28" s="190"/>
      <c r="V28" s="190"/>
      <c r="W28" s="190"/>
      <c r="X28" s="190"/>
      <c r="Y28" s="190"/>
      <c r="Z28" s="190"/>
      <c r="AA28" s="190"/>
      <c r="AB28" s="190">
        <v>0</v>
      </c>
      <c r="AC28" s="190"/>
      <c r="AD28" s="190"/>
      <c r="AE28" s="190"/>
      <c r="AF28" s="190">
        <v>0</v>
      </c>
      <c r="AG28" s="190"/>
      <c r="AH28" s="190"/>
      <c r="AI28" s="190"/>
      <c r="AJ28" s="184">
        <f t="shared" si="0"/>
        <v>0</v>
      </c>
      <c r="AK28" s="184"/>
      <c r="AL28" s="184"/>
      <c r="AM28" s="184"/>
      <c r="AN28" s="185">
        <f t="shared" si="1"/>
        <v>0</v>
      </c>
      <c r="AO28" s="185"/>
      <c r="AP28" s="185"/>
      <c r="AQ28" s="186">
        <f t="shared" si="2"/>
        <v>0</v>
      </c>
      <c r="AR28" s="186"/>
      <c r="AS28" s="186"/>
      <c r="AT28" s="186"/>
      <c r="AU28" s="296">
        <f t="shared" si="3"/>
        <v>0</v>
      </c>
      <c r="AV28" s="296"/>
      <c r="AW28" s="296"/>
      <c r="AX28" s="188">
        <f t="shared" si="8"/>
        <v>0</v>
      </c>
      <c r="AY28" s="188"/>
      <c r="AZ28" s="188"/>
      <c r="BA28" s="188"/>
      <c r="BB28" s="186">
        <f t="shared" si="9"/>
        <v>0</v>
      </c>
      <c r="BC28" s="186"/>
      <c r="BD28" s="186"/>
      <c r="BE28" s="186"/>
      <c r="BF28" s="156">
        <f t="shared" si="4"/>
        <v>0</v>
      </c>
      <c r="BG28" s="156"/>
      <c r="BH28" s="156"/>
      <c r="BI28" s="156"/>
      <c r="BJ28" s="176">
        <f t="shared" si="5"/>
        <v>0</v>
      </c>
      <c r="BK28" s="176"/>
      <c r="BQ28" s="177">
        <f t="shared" si="10"/>
        <v>0</v>
      </c>
      <c r="BR28" s="177"/>
      <c r="BS28" s="177"/>
      <c r="BT28" s="177"/>
      <c r="BU28" s="178">
        <f t="shared" si="6"/>
        <v>0</v>
      </c>
      <c r="BV28" s="178"/>
      <c r="BW28" s="178"/>
      <c r="BX28" s="178"/>
      <c r="BY28" s="179">
        <f t="shared" si="7"/>
        <v>0</v>
      </c>
      <c r="BZ28" s="179"/>
      <c r="CA28" s="179"/>
    </row>
    <row r="29" spans="2:79" ht="18" hidden="1" customHeight="1" x14ac:dyDescent="0.45">
      <c r="B29" s="180">
        <v>0</v>
      </c>
      <c r="C29" s="180"/>
      <c r="D29" s="61"/>
      <c r="E29" s="181"/>
      <c r="F29" s="181"/>
      <c r="G29" s="62" t="s">
        <v>23</v>
      </c>
      <c r="H29" s="189"/>
      <c r="I29" s="189"/>
      <c r="J29" s="63" t="s">
        <v>19</v>
      </c>
      <c r="K29" s="181"/>
      <c r="L29" s="181"/>
      <c r="M29" s="62" t="s">
        <v>23</v>
      </c>
      <c r="N29" s="189"/>
      <c r="O29" s="189"/>
      <c r="P29" s="183"/>
      <c r="Q29" s="183"/>
      <c r="R29" s="183"/>
      <c r="S29" s="183"/>
      <c r="T29" s="190"/>
      <c r="U29" s="190"/>
      <c r="V29" s="190"/>
      <c r="W29" s="190"/>
      <c r="X29" s="190"/>
      <c r="Y29" s="190"/>
      <c r="Z29" s="190"/>
      <c r="AA29" s="190"/>
      <c r="AB29" s="190">
        <v>0</v>
      </c>
      <c r="AC29" s="190"/>
      <c r="AD29" s="190"/>
      <c r="AE29" s="190"/>
      <c r="AF29" s="190">
        <v>0</v>
      </c>
      <c r="AG29" s="190"/>
      <c r="AH29" s="190"/>
      <c r="AI29" s="190"/>
      <c r="AJ29" s="184">
        <f t="shared" si="0"/>
        <v>0</v>
      </c>
      <c r="AK29" s="184"/>
      <c r="AL29" s="184"/>
      <c r="AM29" s="184"/>
      <c r="AN29" s="185">
        <f t="shared" si="1"/>
        <v>0</v>
      </c>
      <c r="AO29" s="185"/>
      <c r="AP29" s="185"/>
      <c r="AQ29" s="186">
        <f t="shared" si="2"/>
        <v>0</v>
      </c>
      <c r="AR29" s="186"/>
      <c r="AS29" s="186"/>
      <c r="AT29" s="186"/>
      <c r="AU29" s="296">
        <f t="shared" si="3"/>
        <v>0</v>
      </c>
      <c r="AV29" s="296"/>
      <c r="AW29" s="296"/>
      <c r="AX29" s="188">
        <f t="shared" si="8"/>
        <v>0</v>
      </c>
      <c r="AY29" s="188"/>
      <c r="AZ29" s="188"/>
      <c r="BA29" s="188"/>
      <c r="BB29" s="186">
        <f t="shared" si="9"/>
        <v>0</v>
      </c>
      <c r="BC29" s="186"/>
      <c r="BD29" s="186"/>
      <c r="BE29" s="186"/>
      <c r="BF29" s="156">
        <f t="shared" si="4"/>
        <v>0</v>
      </c>
      <c r="BG29" s="156"/>
      <c r="BH29" s="156"/>
      <c r="BI29" s="156"/>
      <c r="BJ29" s="176">
        <f t="shared" si="5"/>
        <v>0</v>
      </c>
      <c r="BK29" s="176"/>
      <c r="BQ29" s="177">
        <f t="shared" si="10"/>
        <v>0</v>
      </c>
      <c r="BR29" s="177"/>
      <c r="BS29" s="177"/>
      <c r="BT29" s="177"/>
      <c r="BU29" s="178">
        <f t="shared" si="6"/>
        <v>0</v>
      </c>
      <c r="BV29" s="178"/>
      <c r="BW29" s="178"/>
      <c r="BX29" s="178"/>
      <c r="BY29" s="179">
        <f t="shared" si="7"/>
        <v>0</v>
      </c>
      <c r="BZ29" s="179"/>
      <c r="CA29" s="179"/>
    </row>
    <row r="30" spans="2:79" ht="18" hidden="1" customHeight="1" x14ac:dyDescent="0.45">
      <c r="B30" s="180" t="s">
        <v>53</v>
      </c>
      <c r="C30" s="180"/>
      <c r="D30" s="61"/>
      <c r="E30" s="181"/>
      <c r="F30" s="181"/>
      <c r="G30" s="62" t="s">
        <v>23</v>
      </c>
      <c r="H30" s="189"/>
      <c r="I30" s="189"/>
      <c r="J30" s="63" t="s">
        <v>19</v>
      </c>
      <c r="K30" s="181"/>
      <c r="L30" s="181"/>
      <c r="M30" s="62" t="s">
        <v>23</v>
      </c>
      <c r="N30" s="189"/>
      <c r="O30" s="189"/>
      <c r="P30" s="183"/>
      <c r="Q30" s="183"/>
      <c r="R30" s="183"/>
      <c r="S30" s="183"/>
      <c r="T30" s="190"/>
      <c r="U30" s="190"/>
      <c r="V30" s="190"/>
      <c r="W30" s="190"/>
      <c r="X30" s="190"/>
      <c r="Y30" s="190"/>
      <c r="Z30" s="190"/>
      <c r="AA30" s="190"/>
      <c r="AB30" s="190">
        <v>0</v>
      </c>
      <c r="AC30" s="190"/>
      <c r="AD30" s="190"/>
      <c r="AE30" s="190"/>
      <c r="AF30" s="190">
        <v>0</v>
      </c>
      <c r="AG30" s="190"/>
      <c r="AH30" s="190"/>
      <c r="AI30" s="190"/>
      <c r="AJ30" s="184">
        <f t="shared" si="0"/>
        <v>0</v>
      </c>
      <c r="AK30" s="184"/>
      <c r="AL30" s="184"/>
      <c r="AM30" s="184"/>
      <c r="AN30" s="185">
        <f t="shared" si="1"/>
        <v>0</v>
      </c>
      <c r="AO30" s="185"/>
      <c r="AP30" s="185"/>
      <c r="AQ30" s="186">
        <f t="shared" si="2"/>
        <v>0</v>
      </c>
      <c r="AR30" s="186"/>
      <c r="AS30" s="186"/>
      <c r="AT30" s="186"/>
      <c r="AU30" s="296">
        <f t="shared" si="3"/>
        <v>0</v>
      </c>
      <c r="AV30" s="296"/>
      <c r="AW30" s="296"/>
      <c r="AX30" s="188">
        <f t="shared" si="8"/>
        <v>0</v>
      </c>
      <c r="AY30" s="188"/>
      <c r="AZ30" s="188"/>
      <c r="BA30" s="188"/>
      <c r="BB30" s="186">
        <f t="shared" si="9"/>
        <v>0</v>
      </c>
      <c r="BC30" s="186"/>
      <c r="BD30" s="186"/>
      <c r="BE30" s="186"/>
      <c r="BF30" s="156">
        <f t="shared" si="4"/>
        <v>0</v>
      </c>
      <c r="BG30" s="156"/>
      <c r="BH30" s="156"/>
      <c r="BI30" s="156"/>
      <c r="BJ30" s="176">
        <f t="shared" si="5"/>
        <v>0</v>
      </c>
      <c r="BK30" s="176"/>
      <c r="BQ30" s="177">
        <f t="shared" si="10"/>
        <v>0</v>
      </c>
      <c r="BR30" s="177"/>
      <c r="BS30" s="177"/>
      <c r="BT30" s="177"/>
      <c r="BU30" s="178">
        <f t="shared" si="6"/>
        <v>0</v>
      </c>
      <c r="BV30" s="178"/>
      <c r="BW30" s="178"/>
      <c r="BX30" s="178"/>
      <c r="BY30" s="179">
        <f t="shared" si="7"/>
        <v>0</v>
      </c>
      <c r="BZ30" s="179"/>
      <c r="CA30" s="179"/>
    </row>
    <row r="31" spans="2:79" ht="18" hidden="1" customHeight="1" x14ac:dyDescent="0.45">
      <c r="B31" s="180" t="s">
        <v>53</v>
      </c>
      <c r="C31" s="180"/>
      <c r="D31" s="61"/>
      <c r="E31" s="181"/>
      <c r="F31" s="181"/>
      <c r="G31" s="62" t="s">
        <v>23</v>
      </c>
      <c r="H31" s="189"/>
      <c r="I31" s="189"/>
      <c r="J31" s="63" t="s">
        <v>19</v>
      </c>
      <c r="K31" s="181"/>
      <c r="L31" s="181"/>
      <c r="M31" s="62" t="s">
        <v>23</v>
      </c>
      <c r="N31" s="189"/>
      <c r="O31" s="189"/>
      <c r="P31" s="183"/>
      <c r="Q31" s="183"/>
      <c r="R31" s="183"/>
      <c r="S31" s="183"/>
      <c r="T31" s="190"/>
      <c r="U31" s="190"/>
      <c r="V31" s="190"/>
      <c r="W31" s="190"/>
      <c r="X31" s="190"/>
      <c r="Y31" s="190"/>
      <c r="Z31" s="190"/>
      <c r="AA31" s="190"/>
      <c r="AB31" s="190">
        <v>0</v>
      </c>
      <c r="AC31" s="190"/>
      <c r="AD31" s="190"/>
      <c r="AE31" s="190"/>
      <c r="AF31" s="190">
        <v>0</v>
      </c>
      <c r="AG31" s="190"/>
      <c r="AH31" s="190"/>
      <c r="AI31" s="190"/>
      <c r="AJ31" s="184">
        <f t="shared" si="0"/>
        <v>0</v>
      </c>
      <c r="AK31" s="184"/>
      <c r="AL31" s="184"/>
      <c r="AM31" s="184"/>
      <c r="AN31" s="185">
        <f t="shared" si="1"/>
        <v>0</v>
      </c>
      <c r="AO31" s="185"/>
      <c r="AP31" s="185"/>
      <c r="AQ31" s="186">
        <f t="shared" si="2"/>
        <v>0</v>
      </c>
      <c r="AR31" s="186"/>
      <c r="AS31" s="186"/>
      <c r="AT31" s="186"/>
      <c r="AU31" s="296">
        <f t="shared" si="3"/>
        <v>0</v>
      </c>
      <c r="AV31" s="296"/>
      <c r="AW31" s="296"/>
      <c r="AX31" s="188">
        <f t="shared" si="8"/>
        <v>0</v>
      </c>
      <c r="AY31" s="188"/>
      <c r="AZ31" s="188"/>
      <c r="BA31" s="188"/>
      <c r="BB31" s="186">
        <f t="shared" si="9"/>
        <v>0</v>
      </c>
      <c r="BC31" s="186"/>
      <c r="BD31" s="186"/>
      <c r="BE31" s="186"/>
      <c r="BF31" s="156">
        <f t="shared" si="4"/>
        <v>0</v>
      </c>
      <c r="BG31" s="156"/>
      <c r="BH31" s="156"/>
      <c r="BI31" s="156"/>
      <c r="BJ31" s="176">
        <f t="shared" si="5"/>
        <v>0</v>
      </c>
      <c r="BK31" s="176"/>
      <c r="BQ31" s="177">
        <f t="shared" si="10"/>
        <v>0</v>
      </c>
      <c r="BR31" s="177"/>
      <c r="BS31" s="177"/>
      <c r="BT31" s="177"/>
      <c r="BU31" s="178">
        <f t="shared" si="6"/>
        <v>0</v>
      </c>
      <c r="BV31" s="178"/>
      <c r="BW31" s="178"/>
      <c r="BX31" s="178"/>
      <c r="BY31" s="179">
        <f t="shared" si="7"/>
        <v>0</v>
      </c>
      <c r="BZ31" s="179"/>
      <c r="CA31" s="179"/>
    </row>
    <row r="32" spans="2:79" ht="18" hidden="1" customHeight="1" x14ac:dyDescent="0.45">
      <c r="B32" s="180">
        <v>0</v>
      </c>
      <c r="C32" s="180"/>
      <c r="D32" s="58"/>
      <c r="E32" s="181"/>
      <c r="F32" s="181"/>
      <c r="G32" s="59" t="s">
        <v>23</v>
      </c>
      <c r="H32" s="182"/>
      <c r="I32" s="182"/>
      <c r="J32" s="60" t="s">
        <v>19</v>
      </c>
      <c r="K32" s="181"/>
      <c r="L32" s="181"/>
      <c r="M32" s="59" t="s">
        <v>23</v>
      </c>
      <c r="N32" s="182"/>
      <c r="O32" s="182"/>
      <c r="P32" s="183"/>
      <c r="Q32" s="183"/>
      <c r="R32" s="183"/>
      <c r="S32" s="183"/>
      <c r="T32" s="183"/>
      <c r="U32" s="183"/>
      <c r="V32" s="183"/>
      <c r="W32" s="183"/>
      <c r="X32" s="183"/>
      <c r="Y32" s="183"/>
      <c r="Z32" s="183"/>
      <c r="AA32" s="183"/>
      <c r="AB32" s="183">
        <v>0</v>
      </c>
      <c r="AC32" s="183"/>
      <c r="AD32" s="183"/>
      <c r="AE32" s="183"/>
      <c r="AF32" s="183">
        <v>0</v>
      </c>
      <c r="AG32" s="183"/>
      <c r="AH32" s="183"/>
      <c r="AI32" s="183"/>
      <c r="AJ32" s="184">
        <f t="shared" si="0"/>
        <v>0</v>
      </c>
      <c r="AK32" s="184"/>
      <c r="AL32" s="184"/>
      <c r="AM32" s="184"/>
      <c r="AN32" s="185">
        <f t="shared" si="1"/>
        <v>0</v>
      </c>
      <c r="AO32" s="185"/>
      <c r="AP32" s="185"/>
      <c r="AQ32" s="186">
        <f t="shared" si="2"/>
        <v>0</v>
      </c>
      <c r="AR32" s="186"/>
      <c r="AS32" s="186"/>
      <c r="AT32" s="186"/>
      <c r="AU32" s="296">
        <f t="shared" si="3"/>
        <v>0</v>
      </c>
      <c r="AV32" s="296"/>
      <c r="AW32" s="296"/>
      <c r="AX32" s="188">
        <f t="shared" si="8"/>
        <v>0</v>
      </c>
      <c r="AY32" s="188"/>
      <c r="AZ32" s="188"/>
      <c r="BA32" s="188"/>
      <c r="BB32" s="186">
        <f t="shared" si="9"/>
        <v>0</v>
      </c>
      <c r="BC32" s="186"/>
      <c r="BD32" s="186"/>
      <c r="BE32" s="186"/>
      <c r="BF32" s="156">
        <f t="shared" si="4"/>
        <v>0</v>
      </c>
      <c r="BG32" s="156"/>
      <c r="BH32" s="156"/>
      <c r="BI32" s="156"/>
      <c r="BJ32" s="176">
        <f t="shared" si="5"/>
        <v>0</v>
      </c>
      <c r="BK32" s="176"/>
      <c r="BQ32" s="177">
        <f t="shared" si="10"/>
        <v>0</v>
      </c>
      <c r="BR32" s="177"/>
      <c r="BS32" s="177"/>
      <c r="BT32" s="177"/>
      <c r="BU32" s="178">
        <f t="shared" si="6"/>
        <v>0</v>
      </c>
      <c r="BV32" s="178"/>
      <c r="BW32" s="178"/>
      <c r="BX32" s="178"/>
      <c r="BY32" s="179">
        <f t="shared" si="7"/>
        <v>0</v>
      </c>
      <c r="BZ32" s="179"/>
      <c r="CA32" s="179"/>
    </row>
    <row r="33" spans="1:79" ht="18" hidden="1" customHeight="1" x14ac:dyDescent="0.45">
      <c r="B33" s="180">
        <v>0</v>
      </c>
      <c r="C33" s="180"/>
      <c r="D33" s="61"/>
      <c r="E33" s="181"/>
      <c r="F33" s="181"/>
      <c r="G33" s="62" t="s">
        <v>23</v>
      </c>
      <c r="H33" s="189"/>
      <c r="I33" s="189"/>
      <c r="J33" s="63" t="s">
        <v>19</v>
      </c>
      <c r="K33" s="181"/>
      <c r="L33" s="181"/>
      <c r="M33" s="62" t="s">
        <v>23</v>
      </c>
      <c r="N33" s="189"/>
      <c r="O33" s="189"/>
      <c r="P33" s="183"/>
      <c r="Q33" s="183"/>
      <c r="R33" s="183"/>
      <c r="S33" s="183"/>
      <c r="T33" s="190"/>
      <c r="U33" s="190"/>
      <c r="V33" s="190"/>
      <c r="W33" s="190"/>
      <c r="X33" s="190"/>
      <c r="Y33" s="190"/>
      <c r="Z33" s="190"/>
      <c r="AA33" s="190"/>
      <c r="AB33" s="190">
        <v>0</v>
      </c>
      <c r="AC33" s="190"/>
      <c r="AD33" s="190"/>
      <c r="AE33" s="190"/>
      <c r="AF33" s="190">
        <v>0</v>
      </c>
      <c r="AG33" s="190"/>
      <c r="AH33" s="190"/>
      <c r="AI33" s="190"/>
      <c r="AJ33" s="184">
        <f t="shared" si="0"/>
        <v>0</v>
      </c>
      <c r="AK33" s="184"/>
      <c r="AL33" s="184"/>
      <c r="AM33" s="184"/>
      <c r="AN33" s="185">
        <f t="shared" si="1"/>
        <v>0</v>
      </c>
      <c r="AO33" s="185"/>
      <c r="AP33" s="185"/>
      <c r="AQ33" s="186">
        <f t="shared" si="2"/>
        <v>0</v>
      </c>
      <c r="AR33" s="186"/>
      <c r="AS33" s="186"/>
      <c r="AT33" s="186"/>
      <c r="AU33" s="296">
        <f t="shared" si="3"/>
        <v>0</v>
      </c>
      <c r="AV33" s="296"/>
      <c r="AW33" s="296"/>
      <c r="AX33" s="188">
        <f t="shared" si="8"/>
        <v>0</v>
      </c>
      <c r="AY33" s="188"/>
      <c r="AZ33" s="188"/>
      <c r="BA33" s="188"/>
      <c r="BB33" s="186">
        <f t="shared" si="9"/>
        <v>0</v>
      </c>
      <c r="BC33" s="186"/>
      <c r="BD33" s="186"/>
      <c r="BE33" s="186"/>
      <c r="BF33" s="156">
        <f t="shared" si="4"/>
        <v>0</v>
      </c>
      <c r="BG33" s="156"/>
      <c r="BH33" s="156"/>
      <c r="BI33" s="156"/>
      <c r="BJ33" s="176">
        <f t="shared" si="5"/>
        <v>0</v>
      </c>
      <c r="BK33" s="176"/>
      <c r="BQ33" s="177">
        <f t="shared" si="10"/>
        <v>0</v>
      </c>
      <c r="BR33" s="177"/>
      <c r="BS33" s="177"/>
      <c r="BT33" s="177"/>
      <c r="BU33" s="178">
        <f t="shared" si="6"/>
        <v>0</v>
      </c>
      <c r="BV33" s="178"/>
      <c r="BW33" s="178"/>
      <c r="BX33" s="178"/>
      <c r="BY33" s="179">
        <f t="shared" si="7"/>
        <v>0</v>
      </c>
      <c r="BZ33" s="179"/>
      <c r="CA33" s="179"/>
    </row>
    <row r="34" spans="1:79" ht="18" hidden="1" customHeight="1" x14ac:dyDescent="0.45">
      <c r="B34" s="180">
        <v>0</v>
      </c>
      <c r="C34" s="180"/>
      <c r="D34" s="61"/>
      <c r="E34" s="181"/>
      <c r="F34" s="181"/>
      <c r="G34" s="62" t="s">
        <v>23</v>
      </c>
      <c r="H34" s="189"/>
      <c r="I34" s="189"/>
      <c r="J34" s="63" t="s">
        <v>19</v>
      </c>
      <c r="K34" s="181"/>
      <c r="L34" s="181"/>
      <c r="M34" s="62" t="s">
        <v>23</v>
      </c>
      <c r="N34" s="189"/>
      <c r="O34" s="189"/>
      <c r="P34" s="183"/>
      <c r="Q34" s="183"/>
      <c r="R34" s="183"/>
      <c r="S34" s="183"/>
      <c r="T34" s="190"/>
      <c r="U34" s="190"/>
      <c r="V34" s="190"/>
      <c r="W34" s="190"/>
      <c r="X34" s="190"/>
      <c r="Y34" s="190"/>
      <c r="Z34" s="190"/>
      <c r="AA34" s="190"/>
      <c r="AB34" s="190">
        <v>0</v>
      </c>
      <c r="AC34" s="190"/>
      <c r="AD34" s="190"/>
      <c r="AE34" s="190"/>
      <c r="AF34" s="190">
        <v>0</v>
      </c>
      <c r="AG34" s="190"/>
      <c r="AH34" s="190"/>
      <c r="AI34" s="190"/>
      <c r="AJ34" s="184">
        <f t="shared" si="0"/>
        <v>0</v>
      </c>
      <c r="AK34" s="184"/>
      <c r="AL34" s="184"/>
      <c r="AM34" s="184"/>
      <c r="AN34" s="185">
        <f t="shared" si="1"/>
        <v>0</v>
      </c>
      <c r="AO34" s="185"/>
      <c r="AP34" s="185"/>
      <c r="AQ34" s="186">
        <f t="shared" si="2"/>
        <v>0</v>
      </c>
      <c r="AR34" s="186"/>
      <c r="AS34" s="186"/>
      <c r="AT34" s="186"/>
      <c r="AU34" s="296">
        <f t="shared" si="3"/>
        <v>0</v>
      </c>
      <c r="AV34" s="296"/>
      <c r="AW34" s="296"/>
      <c r="AX34" s="188">
        <f t="shared" si="8"/>
        <v>0</v>
      </c>
      <c r="AY34" s="188"/>
      <c r="AZ34" s="188"/>
      <c r="BA34" s="188"/>
      <c r="BB34" s="186">
        <f t="shared" si="9"/>
        <v>0</v>
      </c>
      <c r="BC34" s="186"/>
      <c r="BD34" s="186"/>
      <c r="BE34" s="186"/>
      <c r="BF34" s="156">
        <f t="shared" si="4"/>
        <v>0</v>
      </c>
      <c r="BG34" s="156"/>
      <c r="BH34" s="156"/>
      <c r="BI34" s="156"/>
      <c r="BJ34" s="176">
        <f t="shared" si="5"/>
        <v>0</v>
      </c>
      <c r="BK34" s="176"/>
      <c r="BQ34" s="177">
        <f t="shared" si="10"/>
        <v>0</v>
      </c>
      <c r="BR34" s="177"/>
      <c r="BS34" s="177"/>
      <c r="BT34" s="177"/>
      <c r="BU34" s="178">
        <f t="shared" si="6"/>
        <v>0</v>
      </c>
      <c r="BV34" s="178"/>
      <c r="BW34" s="178"/>
      <c r="BX34" s="178"/>
      <c r="BY34" s="179">
        <f t="shared" si="7"/>
        <v>0</v>
      </c>
      <c r="BZ34" s="179"/>
      <c r="CA34" s="179"/>
    </row>
    <row r="35" spans="1:79" ht="18" hidden="1" customHeight="1" x14ac:dyDescent="0.45">
      <c r="B35" s="180">
        <v>0</v>
      </c>
      <c r="C35" s="180"/>
      <c r="D35" s="61"/>
      <c r="E35" s="181"/>
      <c r="F35" s="181"/>
      <c r="G35" s="62" t="s">
        <v>23</v>
      </c>
      <c r="H35" s="189"/>
      <c r="I35" s="189"/>
      <c r="J35" s="63" t="s">
        <v>19</v>
      </c>
      <c r="K35" s="181"/>
      <c r="L35" s="181"/>
      <c r="M35" s="62" t="s">
        <v>23</v>
      </c>
      <c r="N35" s="189"/>
      <c r="O35" s="189"/>
      <c r="P35" s="183"/>
      <c r="Q35" s="183"/>
      <c r="R35" s="183"/>
      <c r="S35" s="183"/>
      <c r="T35" s="190"/>
      <c r="U35" s="190"/>
      <c r="V35" s="190"/>
      <c r="W35" s="190"/>
      <c r="X35" s="190"/>
      <c r="Y35" s="190"/>
      <c r="Z35" s="190"/>
      <c r="AA35" s="190"/>
      <c r="AB35" s="190">
        <v>0</v>
      </c>
      <c r="AC35" s="190"/>
      <c r="AD35" s="190"/>
      <c r="AE35" s="190"/>
      <c r="AF35" s="190">
        <v>0</v>
      </c>
      <c r="AG35" s="190"/>
      <c r="AH35" s="190"/>
      <c r="AI35" s="190"/>
      <c r="AJ35" s="184">
        <f t="shared" si="0"/>
        <v>0</v>
      </c>
      <c r="AK35" s="184"/>
      <c r="AL35" s="184"/>
      <c r="AM35" s="184"/>
      <c r="AN35" s="185">
        <f t="shared" si="1"/>
        <v>0</v>
      </c>
      <c r="AO35" s="185"/>
      <c r="AP35" s="185"/>
      <c r="AQ35" s="186">
        <f t="shared" si="2"/>
        <v>0</v>
      </c>
      <c r="AR35" s="186"/>
      <c r="AS35" s="186"/>
      <c r="AT35" s="186"/>
      <c r="AU35" s="296">
        <f t="shared" si="3"/>
        <v>0</v>
      </c>
      <c r="AV35" s="296"/>
      <c r="AW35" s="296"/>
      <c r="AX35" s="188">
        <f t="shared" si="8"/>
        <v>0</v>
      </c>
      <c r="AY35" s="188"/>
      <c r="AZ35" s="188"/>
      <c r="BA35" s="188"/>
      <c r="BB35" s="186">
        <f t="shared" si="9"/>
        <v>0</v>
      </c>
      <c r="BC35" s="186"/>
      <c r="BD35" s="186"/>
      <c r="BE35" s="186"/>
      <c r="BF35" s="156">
        <f t="shared" si="4"/>
        <v>0</v>
      </c>
      <c r="BG35" s="156"/>
      <c r="BH35" s="156"/>
      <c r="BI35" s="156"/>
      <c r="BJ35" s="176">
        <f t="shared" si="5"/>
        <v>0</v>
      </c>
      <c r="BK35" s="176"/>
      <c r="BQ35" s="177">
        <f t="shared" si="10"/>
        <v>0</v>
      </c>
      <c r="BR35" s="177"/>
      <c r="BS35" s="177"/>
      <c r="BT35" s="177"/>
      <c r="BU35" s="178">
        <f t="shared" si="6"/>
        <v>0</v>
      </c>
      <c r="BV35" s="178"/>
      <c r="BW35" s="178"/>
      <c r="BX35" s="178"/>
      <c r="BY35" s="179">
        <f t="shared" si="7"/>
        <v>0</v>
      </c>
      <c r="BZ35" s="179"/>
      <c r="CA35" s="179"/>
    </row>
    <row r="36" spans="1:79" ht="18" hidden="1" customHeight="1" x14ac:dyDescent="0.45">
      <c r="B36" s="180" t="s">
        <v>53</v>
      </c>
      <c r="C36" s="180"/>
      <c r="D36" s="61"/>
      <c r="E36" s="181"/>
      <c r="F36" s="181"/>
      <c r="G36" s="62" t="s">
        <v>23</v>
      </c>
      <c r="H36" s="189"/>
      <c r="I36" s="189"/>
      <c r="J36" s="63" t="s">
        <v>19</v>
      </c>
      <c r="K36" s="181"/>
      <c r="L36" s="181"/>
      <c r="M36" s="62" t="s">
        <v>23</v>
      </c>
      <c r="N36" s="189"/>
      <c r="O36" s="189"/>
      <c r="P36" s="183"/>
      <c r="Q36" s="183"/>
      <c r="R36" s="183"/>
      <c r="S36" s="183"/>
      <c r="T36" s="190"/>
      <c r="U36" s="190"/>
      <c r="V36" s="190"/>
      <c r="W36" s="190"/>
      <c r="X36" s="190"/>
      <c r="Y36" s="190"/>
      <c r="Z36" s="190"/>
      <c r="AA36" s="190"/>
      <c r="AB36" s="190">
        <v>0</v>
      </c>
      <c r="AC36" s="190"/>
      <c r="AD36" s="190"/>
      <c r="AE36" s="190"/>
      <c r="AF36" s="190">
        <v>0</v>
      </c>
      <c r="AG36" s="190"/>
      <c r="AH36" s="190"/>
      <c r="AI36" s="190"/>
      <c r="AJ36" s="184">
        <f t="shared" si="0"/>
        <v>0</v>
      </c>
      <c r="AK36" s="184"/>
      <c r="AL36" s="184"/>
      <c r="AM36" s="184"/>
      <c r="AN36" s="185">
        <f t="shared" si="1"/>
        <v>0</v>
      </c>
      <c r="AO36" s="185"/>
      <c r="AP36" s="185"/>
      <c r="AQ36" s="186">
        <f t="shared" si="2"/>
        <v>0</v>
      </c>
      <c r="AR36" s="186"/>
      <c r="AS36" s="186"/>
      <c r="AT36" s="186"/>
      <c r="AU36" s="296">
        <f t="shared" si="3"/>
        <v>0</v>
      </c>
      <c r="AV36" s="296"/>
      <c r="AW36" s="296"/>
      <c r="AX36" s="188">
        <f t="shared" si="8"/>
        <v>0</v>
      </c>
      <c r="AY36" s="188"/>
      <c r="AZ36" s="188"/>
      <c r="BA36" s="188"/>
      <c r="BB36" s="186">
        <f t="shared" si="9"/>
        <v>0</v>
      </c>
      <c r="BC36" s="186"/>
      <c r="BD36" s="186"/>
      <c r="BE36" s="186"/>
      <c r="BF36" s="156">
        <f t="shared" si="4"/>
        <v>0</v>
      </c>
      <c r="BG36" s="156"/>
      <c r="BH36" s="156"/>
      <c r="BI36" s="156"/>
      <c r="BJ36" s="176">
        <f t="shared" si="5"/>
        <v>0</v>
      </c>
      <c r="BK36" s="176"/>
      <c r="BQ36" s="177">
        <f t="shared" si="10"/>
        <v>0</v>
      </c>
      <c r="BR36" s="177"/>
      <c r="BS36" s="177"/>
      <c r="BT36" s="177"/>
      <c r="BU36" s="178">
        <f t="shared" si="6"/>
        <v>0</v>
      </c>
      <c r="BV36" s="178"/>
      <c r="BW36" s="178"/>
      <c r="BX36" s="178"/>
      <c r="BY36" s="179">
        <f t="shared" si="7"/>
        <v>0</v>
      </c>
      <c r="BZ36" s="179"/>
      <c r="CA36" s="179"/>
    </row>
    <row r="37" spans="1:79" ht="18" hidden="1" customHeight="1" x14ac:dyDescent="0.45">
      <c r="B37" s="180" t="s">
        <v>53</v>
      </c>
      <c r="C37" s="180"/>
      <c r="D37" s="61"/>
      <c r="E37" s="181"/>
      <c r="F37" s="181"/>
      <c r="G37" s="62" t="s">
        <v>23</v>
      </c>
      <c r="H37" s="189"/>
      <c r="I37" s="189"/>
      <c r="J37" s="63" t="s">
        <v>19</v>
      </c>
      <c r="K37" s="181"/>
      <c r="L37" s="181"/>
      <c r="M37" s="62" t="s">
        <v>23</v>
      </c>
      <c r="N37" s="189"/>
      <c r="O37" s="189"/>
      <c r="P37" s="183"/>
      <c r="Q37" s="183"/>
      <c r="R37" s="183"/>
      <c r="S37" s="183"/>
      <c r="T37" s="190"/>
      <c r="U37" s="190"/>
      <c r="V37" s="190"/>
      <c r="W37" s="190"/>
      <c r="X37" s="190"/>
      <c r="Y37" s="190"/>
      <c r="Z37" s="190"/>
      <c r="AA37" s="190"/>
      <c r="AB37" s="190">
        <v>0</v>
      </c>
      <c r="AC37" s="190"/>
      <c r="AD37" s="190"/>
      <c r="AE37" s="190"/>
      <c r="AF37" s="190">
        <v>0</v>
      </c>
      <c r="AG37" s="190"/>
      <c r="AH37" s="190"/>
      <c r="AI37" s="190"/>
      <c r="AJ37" s="184">
        <f t="shared" si="0"/>
        <v>0</v>
      </c>
      <c r="AK37" s="184"/>
      <c r="AL37" s="184"/>
      <c r="AM37" s="184"/>
      <c r="AN37" s="185">
        <f t="shared" si="1"/>
        <v>0</v>
      </c>
      <c r="AO37" s="185"/>
      <c r="AP37" s="185"/>
      <c r="AQ37" s="186">
        <f t="shared" si="2"/>
        <v>0</v>
      </c>
      <c r="AR37" s="186"/>
      <c r="AS37" s="186"/>
      <c r="AT37" s="186"/>
      <c r="AU37" s="296">
        <f t="shared" si="3"/>
        <v>0</v>
      </c>
      <c r="AV37" s="296"/>
      <c r="AW37" s="296"/>
      <c r="AX37" s="188">
        <f t="shared" si="8"/>
        <v>0</v>
      </c>
      <c r="AY37" s="188"/>
      <c r="AZ37" s="188"/>
      <c r="BA37" s="188"/>
      <c r="BB37" s="186">
        <f t="shared" si="9"/>
        <v>0</v>
      </c>
      <c r="BC37" s="186"/>
      <c r="BD37" s="186"/>
      <c r="BE37" s="186"/>
      <c r="BF37" s="156">
        <f t="shared" si="4"/>
        <v>0</v>
      </c>
      <c r="BG37" s="156"/>
      <c r="BH37" s="156"/>
      <c r="BI37" s="156"/>
      <c r="BJ37" s="176">
        <f t="shared" si="5"/>
        <v>0</v>
      </c>
      <c r="BK37" s="176"/>
      <c r="BQ37" s="177">
        <f t="shared" si="10"/>
        <v>0</v>
      </c>
      <c r="BR37" s="177"/>
      <c r="BS37" s="177"/>
      <c r="BT37" s="177"/>
      <c r="BU37" s="178">
        <f t="shared" si="6"/>
        <v>0</v>
      </c>
      <c r="BV37" s="178"/>
      <c r="BW37" s="178"/>
      <c r="BX37" s="178"/>
      <c r="BY37" s="179">
        <f t="shared" si="7"/>
        <v>0</v>
      </c>
      <c r="BZ37" s="179"/>
      <c r="CA37" s="179"/>
    </row>
    <row r="38" spans="1:79" ht="18" hidden="1" customHeight="1" x14ac:dyDescent="0.45">
      <c r="B38" s="180" t="s">
        <v>53</v>
      </c>
      <c r="C38" s="180"/>
      <c r="D38" s="64"/>
      <c r="E38" s="181"/>
      <c r="F38" s="181"/>
      <c r="G38" s="65" t="s">
        <v>23</v>
      </c>
      <c r="H38" s="189"/>
      <c r="I38" s="189"/>
      <c r="J38" s="66" t="s">
        <v>19</v>
      </c>
      <c r="K38" s="181"/>
      <c r="L38" s="181"/>
      <c r="M38" s="65" t="s">
        <v>23</v>
      </c>
      <c r="N38" s="189"/>
      <c r="O38" s="189"/>
      <c r="P38" s="183"/>
      <c r="Q38" s="183"/>
      <c r="R38" s="183"/>
      <c r="S38" s="183"/>
      <c r="T38" s="190"/>
      <c r="U38" s="190"/>
      <c r="V38" s="190"/>
      <c r="W38" s="190"/>
      <c r="X38" s="190"/>
      <c r="Y38" s="190"/>
      <c r="Z38" s="190"/>
      <c r="AA38" s="190"/>
      <c r="AB38" s="190">
        <v>0</v>
      </c>
      <c r="AC38" s="190"/>
      <c r="AD38" s="190"/>
      <c r="AE38" s="190"/>
      <c r="AF38" s="190">
        <v>0</v>
      </c>
      <c r="AG38" s="190"/>
      <c r="AH38" s="190"/>
      <c r="AI38" s="190"/>
      <c r="AJ38" s="191">
        <f t="shared" si="0"/>
        <v>0</v>
      </c>
      <c r="AK38" s="191"/>
      <c r="AL38" s="191"/>
      <c r="AM38" s="191"/>
      <c r="AN38" s="192">
        <f t="shared" si="1"/>
        <v>0</v>
      </c>
      <c r="AO38" s="192"/>
      <c r="AP38" s="192"/>
      <c r="AQ38" s="193">
        <f t="shared" si="2"/>
        <v>0</v>
      </c>
      <c r="AR38" s="193"/>
      <c r="AS38" s="193"/>
      <c r="AT38" s="193"/>
      <c r="AU38" s="297">
        <f t="shared" si="3"/>
        <v>0</v>
      </c>
      <c r="AV38" s="297"/>
      <c r="AW38" s="297"/>
      <c r="AX38" s="195">
        <f t="shared" si="8"/>
        <v>0</v>
      </c>
      <c r="AY38" s="195"/>
      <c r="AZ38" s="195"/>
      <c r="BA38" s="195"/>
      <c r="BB38" s="193">
        <f t="shared" si="9"/>
        <v>0</v>
      </c>
      <c r="BC38" s="193"/>
      <c r="BD38" s="193"/>
      <c r="BE38" s="193"/>
      <c r="BF38" s="196">
        <f t="shared" si="4"/>
        <v>0</v>
      </c>
      <c r="BG38" s="196"/>
      <c r="BH38" s="196"/>
      <c r="BI38" s="196"/>
      <c r="BJ38" s="197">
        <f t="shared" si="5"/>
        <v>0</v>
      </c>
      <c r="BK38" s="197"/>
      <c r="BQ38" s="198">
        <f t="shared" si="10"/>
        <v>0</v>
      </c>
      <c r="BR38" s="198"/>
      <c r="BS38" s="198"/>
      <c r="BT38" s="198"/>
      <c r="BU38" s="199">
        <f t="shared" si="6"/>
        <v>0</v>
      </c>
      <c r="BV38" s="199"/>
      <c r="BW38" s="199"/>
      <c r="BX38" s="199"/>
      <c r="BY38" s="200">
        <f t="shared" si="7"/>
        <v>0</v>
      </c>
      <c r="BZ38" s="200"/>
      <c r="CA38" s="200"/>
    </row>
    <row r="39" spans="1:79" ht="18.75" customHeight="1" x14ac:dyDescent="0.45">
      <c r="AH39" s="201" t="s">
        <v>24</v>
      </c>
      <c r="AI39" s="201"/>
      <c r="AJ39" s="202">
        <f>SUM(AJ9:AM38)</f>
        <v>45750</v>
      </c>
      <c r="AK39" s="202"/>
      <c r="AL39" s="202"/>
      <c r="AM39" s="202"/>
      <c r="AN39" s="298">
        <f>SUM(AN20,AN21,AN22,AN23,AN24,AN25,AN26,AN27,AN28,AN29,AN30,AN31,AN32,AN33,AN34,AN35,AN36,AN37,AN38,AN9,AN10,AN11,AN12,AN13,AN14,AN15,AN16,AN17,AN18,AN19)</f>
        <v>16.25</v>
      </c>
      <c r="AO39" s="298"/>
      <c r="AP39" s="298"/>
      <c r="AQ39" s="299">
        <f>SUM(AQ32:AT38)</f>
        <v>0</v>
      </c>
      <c r="AR39" s="299"/>
      <c r="AS39" s="299"/>
      <c r="AT39" s="299"/>
      <c r="AU39" s="300">
        <f>SUM(AU9,AU10,AU11,AU12,AU13,AU14,AU15,AU16,AU17,AU18,AU19,AU20,AU21,AU22,AU23,AU24,AU25,AU26,AU27,AU28,AU29,AU30,AU31,AU32,AU33,AU34,AU35,AU36,AU37,AU38)</f>
        <v>15</v>
      </c>
      <c r="AV39" s="300"/>
      <c r="AW39" s="300"/>
      <c r="AX39" s="301">
        <f>SUM(AX32:BA38)</f>
        <v>0</v>
      </c>
      <c r="AY39" s="301"/>
      <c r="AZ39" s="301"/>
      <c r="BA39" s="301"/>
      <c r="BB39" s="204" t="e">
        <f>SUM(#REF!,BB32,BB33,BB34,BB35,BB36,BB37,BB38)</f>
        <v>#REF!</v>
      </c>
      <c r="BC39" s="204"/>
      <c r="BD39" s="204"/>
      <c r="BE39" s="204"/>
      <c r="BF39" s="207">
        <f>SUM(BF9,BF10,BF11,BF12,BF13,BF14,BF15,BF16,BF17,BF18,BF19,BF20,BF21,BF22,BF23,BF24,BF25,BF26,BF27,BF28,BF29,BF30,BF31,BF32,BF33,BF34,BF35,BF36,BF37,BF38)</f>
        <v>40125</v>
      </c>
      <c r="BG39" s="207"/>
      <c r="BH39" s="207"/>
      <c r="BI39" s="207"/>
      <c r="BJ39" s="208">
        <f>+SUM(BJ9,BJ10,BJ11,BJ12,BJ13,BJ14,BJ15,BJ16,BJ17,BJ18,BJ19,BJ20,BJ21,BJ22,BJ23,BJ24,BJ25,BJ26,BJ27,BJ28,BJ29,BJ30,BJ31,BJ32,BJ33,BJ34,BJ35,BJ36,BJ37,BJ38)</f>
        <v>75</v>
      </c>
      <c r="BK39" s="208"/>
      <c r="BQ39" s="209">
        <f>SUM(BQ9:BT38)</f>
        <v>50750</v>
      </c>
      <c r="BR39" s="209"/>
      <c r="BS39" s="209"/>
      <c r="BT39" s="209"/>
      <c r="BU39" s="210">
        <f>SUM(BU32:BX38)</f>
        <v>0</v>
      </c>
      <c r="BV39" s="210"/>
      <c r="BW39" s="210"/>
      <c r="BX39" s="210"/>
      <c r="BY39" s="211">
        <f>SUM(BY9,BY10,BY11,BY12,BY13,BY14,BY15,BY16,BY17,BY18,BY19,BY20,BY21,BY22,BY23,BY24,BY25,BY26,BY27,BY28,BY29,BY30,BY31,BY32,BY33,BY34,BY35,BY36,BY37,BY38)</f>
        <v>17</v>
      </c>
      <c r="BZ39" s="211"/>
      <c r="CA39" s="211"/>
    </row>
    <row r="40" spans="1:79" ht="18.75" customHeight="1" x14ac:dyDescent="0.45">
      <c r="AH40" s="201"/>
      <c r="AI40" s="201"/>
      <c r="AJ40" s="202"/>
      <c r="AK40" s="202"/>
      <c r="AL40" s="202"/>
      <c r="AM40" s="202"/>
      <c r="AN40" s="298"/>
      <c r="AO40" s="298"/>
      <c r="AP40" s="298"/>
      <c r="AQ40" s="299"/>
      <c r="AR40" s="299"/>
      <c r="AS40" s="299"/>
      <c r="AT40" s="299"/>
      <c r="AU40" s="300"/>
      <c r="AV40" s="300"/>
      <c r="AW40" s="300"/>
      <c r="AX40" s="301"/>
      <c r="AY40" s="301"/>
      <c r="AZ40" s="301"/>
      <c r="BA40" s="301"/>
      <c r="BB40" s="204"/>
      <c r="BC40" s="204"/>
      <c r="BD40" s="204"/>
      <c r="BE40" s="204"/>
      <c r="BF40" s="207"/>
      <c r="BG40" s="207"/>
      <c r="BH40" s="207"/>
      <c r="BI40" s="207"/>
      <c r="BJ40" s="208"/>
      <c r="BK40" s="208"/>
      <c r="BQ40" s="209"/>
      <c r="BR40" s="209"/>
      <c r="BS40" s="209"/>
      <c r="BT40" s="209"/>
      <c r="BU40" s="210"/>
      <c r="BV40" s="210"/>
      <c r="BW40" s="210"/>
      <c r="BX40" s="210"/>
      <c r="BY40" s="211"/>
      <c r="BZ40" s="211"/>
      <c r="CA40" s="211"/>
    </row>
    <row r="41" spans="1:79" ht="18.75" customHeight="1" x14ac:dyDescent="0.45">
      <c r="BG41" s="67"/>
    </row>
    <row r="42" spans="1:79" ht="18.75" customHeight="1" x14ac:dyDescent="0.45">
      <c r="B42" s="212" t="s">
        <v>54</v>
      </c>
      <c r="C42" s="212"/>
      <c r="D42" s="212"/>
      <c r="E42" s="213" t="s">
        <v>55</v>
      </c>
      <c r="F42" s="213"/>
      <c r="G42" s="213"/>
      <c r="H42" s="213"/>
      <c r="I42" s="214" t="s">
        <v>56</v>
      </c>
      <c r="J42" s="214"/>
      <c r="K42" s="214"/>
      <c r="L42" s="214"/>
      <c r="M42" s="214"/>
      <c r="N42" s="82"/>
      <c r="AE42" s="215" t="s">
        <v>57</v>
      </c>
      <c r="AF42" s="215"/>
      <c r="AG42" s="215"/>
      <c r="AH42" s="280" t="s">
        <v>55</v>
      </c>
      <c r="AI42" s="280"/>
      <c r="AJ42" s="280"/>
      <c r="AK42" s="280"/>
      <c r="AL42" s="217" t="s">
        <v>24</v>
      </c>
      <c r="AM42" s="217"/>
      <c r="AN42" s="217"/>
      <c r="AO42" s="217"/>
      <c r="AP42" s="217"/>
    </row>
    <row r="43" spans="1:79" ht="18.75" customHeight="1" x14ac:dyDescent="0.45">
      <c r="B43" s="212"/>
      <c r="C43" s="212"/>
      <c r="D43" s="212"/>
      <c r="E43" s="218">
        <f>ROUNDDOWN(AN39,0)</f>
        <v>16</v>
      </c>
      <c r="F43" s="218"/>
      <c r="G43" s="218"/>
      <c r="H43" s="218"/>
      <c r="I43" s="219">
        <f>BF39</f>
        <v>40125</v>
      </c>
      <c r="J43" s="219"/>
      <c r="K43" s="219"/>
      <c r="L43" s="219"/>
      <c r="M43" s="219"/>
      <c r="N43" s="82"/>
      <c r="AE43" s="215"/>
      <c r="AF43" s="215"/>
      <c r="AG43" s="215"/>
      <c r="AH43" s="303">
        <f>E43+W43</f>
        <v>16</v>
      </c>
      <c r="AI43" s="303"/>
      <c r="AJ43" s="303"/>
      <c r="AK43" s="303"/>
      <c r="AL43" s="221">
        <f>I43+Z43</f>
        <v>40125</v>
      </c>
      <c r="AM43" s="221"/>
      <c r="AN43" s="221"/>
      <c r="AO43" s="221"/>
      <c r="AP43" s="221"/>
    </row>
    <row r="44" spans="1:79" ht="18.75" customHeight="1" x14ac:dyDescent="0.45">
      <c r="B44" s="212"/>
      <c r="C44" s="212"/>
      <c r="D44" s="212"/>
      <c r="E44" s="218"/>
      <c r="F44" s="218"/>
      <c r="G44" s="218"/>
      <c r="H44" s="218"/>
      <c r="I44" s="219"/>
      <c r="J44" s="219"/>
      <c r="K44" s="219"/>
      <c r="L44" s="219"/>
      <c r="M44" s="219"/>
      <c r="N44" s="82"/>
      <c r="AE44" s="215"/>
      <c r="AF44" s="215"/>
      <c r="AG44" s="215"/>
      <c r="AH44" s="303"/>
      <c r="AI44" s="303"/>
      <c r="AJ44" s="303"/>
      <c r="AK44" s="303"/>
      <c r="AL44" s="221"/>
      <c r="AM44" s="221"/>
      <c r="AN44" s="221"/>
      <c r="AO44" s="221"/>
      <c r="AP44" s="221"/>
    </row>
    <row r="45" spans="1:79" ht="18.75" customHeight="1" x14ac:dyDescent="0.25">
      <c r="A45" s="68"/>
      <c r="B45" s="68"/>
      <c r="C45" s="68"/>
      <c r="D45" s="69"/>
      <c r="E45" s="69"/>
      <c r="F45" s="69"/>
      <c r="G45" s="69"/>
      <c r="H45" s="70"/>
      <c r="I45" s="70"/>
      <c r="J45" s="70"/>
      <c r="K45" s="70"/>
      <c r="L45" s="70"/>
      <c r="N45" s="71"/>
      <c r="O45" s="71"/>
      <c r="P45" s="71"/>
      <c r="Q45" s="72"/>
      <c r="R45" s="72"/>
      <c r="S45" s="72"/>
      <c r="T45" s="72"/>
      <c r="U45" s="72"/>
      <c r="V45" s="69"/>
      <c r="W45" s="69"/>
      <c r="X45" s="69"/>
      <c r="Y45" s="69"/>
      <c r="Z45" s="70"/>
      <c r="AA45" s="70"/>
      <c r="AB45" s="70"/>
      <c r="AC45" s="70"/>
      <c r="AD45" s="70"/>
      <c r="AF45" s="73"/>
      <c r="AG45" s="73"/>
      <c r="AH45" s="73"/>
      <c r="AI45" s="74"/>
      <c r="AJ45" s="74"/>
      <c r="AK45" s="74"/>
      <c r="AL45" s="74"/>
      <c r="AM45" s="72"/>
      <c r="AN45" s="72"/>
      <c r="AO45" s="72"/>
      <c r="AP45" s="72"/>
      <c r="AQ45" s="72"/>
      <c r="AR45" s="75"/>
    </row>
    <row r="46" spans="1:79" ht="18.75" customHeight="1" x14ac:dyDescent="0.45">
      <c r="W46" s="53"/>
      <c r="AB46" s="53"/>
    </row>
    <row r="47" spans="1:79" ht="18.75" customHeight="1" x14ac:dyDescent="0.45">
      <c r="B47" s="159" t="s">
        <v>7</v>
      </c>
      <c r="C47" s="159"/>
      <c r="D47" s="160" t="s">
        <v>8</v>
      </c>
      <c r="E47" s="161" t="s">
        <v>9</v>
      </c>
      <c r="F47" s="161"/>
      <c r="G47" s="161"/>
      <c r="H47" s="161"/>
      <c r="I47" s="161"/>
      <c r="J47" s="161"/>
      <c r="K47" s="161"/>
      <c r="L47" s="161"/>
      <c r="M47" s="161"/>
      <c r="N47" s="161"/>
      <c r="O47" s="161"/>
      <c r="P47" s="162" t="s">
        <v>38</v>
      </c>
      <c r="Q47" s="162"/>
      <c r="R47" s="162"/>
      <c r="S47" s="162"/>
      <c r="T47" s="162"/>
      <c r="U47" s="162"/>
      <c r="V47" s="162"/>
      <c r="W47" s="162"/>
      <c r="X47" s="163" t="s">
        <v>12</v>
      </c>
      <c r="Y47" s="163"/>
      <c r="Z47" s="163"/>
      <c r="AA47" s="163"/>
      <c r="AB47" s="163" t="s">
        <v>39</v>
      </c>
      <c r="AC47" s="163"/>
      <c r="AD47" s="163"/>
      <c r="AE47" s="163"/>
      <c r="AF47" s="163"/>
      <c r="AG47" s="163"/>
      <c r="AH47" s="163"/>
      <c r="AI47" s="163"/>
      <c r="AJ47" s="164" t="s">
        <v>40</v>
      </c>
      <c r="AK47" s="164"/>
      <c r="AL47" s="164"/>
      <c r="AM47" s="164"/>
      <c r="AN47" s="165" t="s">
        <v>41</v>
      </c>
      <c r="AO47" s="165"/>
      <c r="AP47" s="165"/>
      <c r="AQ47" s="166" t="s">
        <v>42</v>
      </c>
      <c r="AR47" s="166"/>
      <c r="AS47" s="166"/>
      <c r="AT47" s="166"/>
      <c r="AU47" s="167" t="s">
        <v>43</v>
      </c>
      <c r="AV47" s="167"/>
      <c r="AW47" s="167"/>
      <c r="AX47" s="168" t="s">
        <v>58</v>
      </c>
      <c r="AY47" s="168"/>
      <c r="AZ47" s="168"/>
      <c r="BA47" s="168"/>
      <c r="BB47" s="169" t="s">
        <v>45</v>
      </c>
      <c r="BC47" s="169"/>
      <c r="BD47" s="169"/>
      <c r="BE47" s="169"/>
      <c r="BF47" s="170" t="s">
        <v>46</v>
      </c>
      <c r="BG47" s="170"/>
      <c r="BH47" s="170"/>
      <c r="BI47" s="170"/>
      <c r="BJ47" s="222" t="s">
        <v>47</v>
      </c>
      <c r="BK47" s="222"/>
      <c r="BQ47" s="155" t="s">
        <v>48</v>
      </c>
      <c r="BR47" s="155"/>
      <c r="BS47" s="155"/>
      <c r="BT47" s="155"/>
      <c r="BU47" s="172" t="s">
        <v>42</v>
      </c>
      <c r="BV47" s="172"/>
      <c r="BW47" s="172"/>
      <c r="BX47" s="172"/>
      <c r="BY47" s="173" t="s">
        <v>43</v>
      </c>
      <c r="BZ47" s="173"/>
      <c r="CA47" s="173"/>
    </row>
    <row r="48" spans="1:79" ht="18.75" customHeight="1" x14ac:dyDescent="0.45">
      <c r="B48" s="159"/>
      <c r="C48" s="159"/>
      <c r="D48" s="160"/>
      <c r="E48" s="54"/>
      <c r="F48" s="55"/>
      <c r="G48" s="55"/>
      <c r="H48" s="55"/>
      <c r="I48" s="55"/>
      <c r="J48" s="55"/>
      <c r="K48" s="55"/>
      <c r="L48" s="55"/>
      <c r="M48" s="55"/>
      <c r="N48" s="55"/>
      <c r="O48" s="56"/>
      <c r="P48" s="162" t="s">
        <v>10</v>
      </c>
      <c r="Q48" s="162"/>
      <c r="R48" s="162"/>
      <c r="S48" s="162"/>
      <c r="T48" s="163" t="s">
        <v>11</v>
      </c>
      <c r="U48" s="163"/>
      <c r="V48" s="163"/>
      <c r="W48" s="163"/>
      <c r="X48" s="163"/>
      <c r="Y48" s="163"/>
      <c r="Z48" s="163"/>
      <c r="AA48" s="163"/>
      <c r="AB48" s="163" t="s">
        <v>51</v>
      </c>
      <c r="AC48" s="163"/>
      <c r="AD48" s="163"/>
      <c r="AE48" s="163"/>
      <c r="AF48" s="163" t="s">
        <v>52</v>
      </c>
      <c r="AG48" s="163"/>
      <c r="AH48" s="163"/>
      <c r="AI48" s="163"/>
      <c r="AJ48" s="164"/>
      <c r="AK48" s="164"/>
      <c r="AL48" s="164"/>
      <c r="AM48" s="164"/>
      <c r="AN48" s="165"/>
      <c r="AO48" s="165"/>
      <c r="AP48" s="165"/>
      <c r="AQ48" s="166"/>
      <c r="AR48" s="166"/>
      <c r="AS48" s="166"/>
      <c r="AT48" s="166"/>
      <c r="AU48" s="167"/>
      <c r="AV48" s="167"/>
      <c r="AW48" s="167"/>
      <c r="AX48" s="168"/>
      <c r="AY48" s="168"/>
      <c r="AZ48" s="168"/>
      <c r="BA48" s="168"/>
      <c r="BB48" s="169"/>
      <c r="BC48" s="169"/>
      <c r="BD48" s="169"/>
      <c r="BE48" s="169"/>
      <c r="BF48" s="170"/>
      <c r="BG48" s="170"/>
      <c r="BH48" s="170"/>
      <c r="BI48" s="170"/>
      <c r="BJ48" s="222"/>
      <c r="BK48" s="222"/>
      <c r="BQ48" s="155"/>
      <c r="BR48" s="155"/>
      <c r="BS48" s="155"/>
      <c r="BT48" s="155"/>
      <c r="BU48" s="172"/>
      <c r="BV48" s="172"/>
      <c r="BW48" s="172"/>
      <c r="BX48" s="172"/>
      <c r="BY48" s="173"/>
      <c r="BZ48" s="173"/>
      <c r="CA48" s="173"/>
    </row>
    <row r="49" spans="2:79" ht="18.75" customHeight="1" x14ac:dyDescent="0.45">
      <c r="B49" s="159"/>
      <c r="C49" s="159"/>
      <c r="D49" s="160"/>
      <c r="E49" s="174" t="s">
        <v>18</v>
      </c>
      <c r="F49" s="174"/>
      <c r="G49" s="174"/>
      <c r="H49" s="174"/>
      <c r="I49" s="174"/>
      <c r="J49" s="57" t="s">
        <v>19</v>
      </c>
      <c r="K49" s="175" t="s">
        <v>20</v>
      </c>
      <c r="L49" s="175"/>
      <c r="M49" s="175"/>
      <c r="N49" s="175"/>
      <c r="O49" s="175"/>
      <c r="P49" s="162"/>
      <c r="Q49" s="162"/>
      <c r="R49" s="162"/>
      <c r="S49" s="162"/>
      <c r="T49" s="163"/>
      <c r="U49" s="163"/>
      <c r="V49" s="163"/>
      <c r="W49" s="163"/>
      <c r="X49" s="163"/>
      <c r="Y49" s="163"/>
      <c r="Z49" s="163"/>
      <c r="AA49" s="163"/>
      <c r="AB49" s="163"/>
      <c r="AC49" s="163"/>
      <c r="AD49" s="163"/>
      <c r="AE49" s="163"/>
      <c r="AF49" s="163"/>
      <c r="AG49" s="163"/>
      <c r="AH49" s="163"/>
      <c r="AI49" s="163"/>
      <c r="AJ49" s="164"/>
      <c r="AK49" s="164"/>
      <c r="AL49" s="164"/>
      <c r="AM49" s="164"/>
      <c r="AN49" s="165"/>
      <c r="AO49" s="165"/>
      <c r="AP49" s="165"/>
      <c r="AQ49" s="166"/>
      <c r="AR49" s="166"/>
      <c r="AS49" s="166"/>
      <c r="AT49" s="166"/>
      <c r="AU49" s="167"/>
      <c r="AV49" s="167"/>
      <c r="AW49" s="167"/>
      <c r="AX49" s="168"/>
      <c r="AY49" s="168"/>
      <c r="AZ49" s="168"/>
      <c r="BA49" s="168"/>
      <c r="BB49" s="169"/>
      <c r="BC49" s="169"/>
      <c r="BD49" s="169"/>
      <c r="BE49" s="169"/>
      <c r="BF49" s="170"/>
      <c r="BG49" s="170"/>
      <c r="BH49" s="170"/>
      <c r="BI49" s="170"/>
      <c r="BJ49" s="222"/>
      <c r="BK49" s="222"/>
      <c r="BQ49" s="155"/>
      <c r="BR49" s="155"/>
      <c r="BS49" s="155"/>
      <c r="BT49" s="155"/>
      <c r="BU49" s="172"/>
      <c r="BV49" s="172"/>
      <c r="BW49" s="172"/>
      <c r="BX49" s="172"/>
      <c r="BY49" s="173"/>
      <c r="BZ49" s="173"/>
      <c r="CA49" s="173"/>
    </row>
    <row r="50" spans="2:79" ht="18.75" customHeight="1" x14ac:dyDescent="0.45">
      <c r="B50" s="224">
        <v>0</v>
      </c>
      <c r="C50" s="224"/>
      <c r="D50" s="61"/>
      <c r="E50" s="181"/>
      <c r="F50" s="181"/>
      <c r="G50" s="62" t="s">
        <v>23</v>
      </c>
      <c r="H50" s="189"/>
      <c r="I50" s="189"/>
      <c r="J50" s="63" t="s">
        <v>19</v>
      </c>
      <c r="K50" s="181"/>
      <c r="L50" s="181"/>
      <c r="M50" s="62" t="s">
        <v>23</v>
      </c>
      <c r="N50" s="189"/>
      <c r="O50" s="189"/>
      <c r="P50" s="183"/>
      <c r="Q50" s="183"/>
      <c r="R50" s="183"/>
      <c r="S50" s="183"/>
      <c r="T50" s="225"/>
      <c r="U50" s="225"/>
      <c r="V50" s="225"/>
      <c r="W50" s="225"/>
      <c r="X50" s="225"/>
      <c r="Y50" s="225"/>
      <c r="Z50" s="225"/>
      <c r="AA50" s="225"/>
      <c r="AB50" s="225">
        <v>0</v>
      </c>
      <c r="AC50" s="225"/>
      <c r="AD50" s="225"/>
      <c r="AE50" s="225"/>
      <c r="AF50" s="190">
        <v>0</v>
      </c>
      <c r="AG50" s="190"/>
      <c r="AH50" s="190"/>
      <c r="AI50" s="190"/>
      <c r="AJ50" s="226">
        <f t="shared" ref="AJ50:AJ69" si="11">P50+T50+IF((AB50-X50)&gt;0,0,(AB50-X50))</f>
        <v>0</v>
      </c>
      <c r="AK50" s="226"/>
      <c r="AL50" s="226"/>
      <c r="AM50" s="226"/>
      <c r="AN50" s="185">
        <f t="shared" ref="AN50:AN69" si="12">(TIME(AU50,BJ50,0)/"1:0:0")</f>
        <v>0</v>
      </c>
      <c r="AO50" s="185"/>
      <c r="AP50" s="185"/>
      <c r="AQ50" s="226">
        <f t="shared" ref="AQ50:AQ69" si="13">IFERROR(AJ50/AN50,0)</f>
        <v>0</v>
      </c>
      <c r="AR50" s="226"/>
      <c r="AS50" s="226"/>
      <c r="AT50" s="226"/>
      <c r="AU50" s="187">
        <f t="shared" ref="AU50:AU69" si="14">IF(K50-E50&gt;=0,K50-E50,24-E50+K50)-IF(N50-H50&lt;0,1,0)</f>
        <v>0</v>
      </c>
      <c r="AV50" s="187"/>
      <c r="AW50" s="187"/>
      <c r="AX50" s="227">
        <f t="shared" ref="AX50:AX69" si="15">AQ50*AU50</f>
        <v>0</v>
      </c>
      <c r="AY50" s="227"/>
      <c r="AZ50" s="227"/>
      <c r="BA50" s="227"/>
      <c r="BB50" s="228">
        <f t="shared" ref="BB50:BB69" si="16">3500*(TIME(AU50,0,0)/"1:0:0")</f>
        <v>0</v>
      </c>
      <c r="BC50" s="228"/>
      <c r="BD50" s="228"/>
      <c r="BE50" s="228"/>
      <c r="BF50" s="196">
        <f t="shared" ref="BF50:BF69" si="17">MIN(AX50,BB50)</f>
        <v>0</v>
      </c>
      <c r="BG50" s="196"/>
      <c r="BH50" s="196"/>
      <c r="BI50" s="196"/>
      <c r="BJ50" s="287">
        <f t="shared" ref="BJ50:BJ69" si="18">IF(N50-H50&lt;0,60+(N50-H50),N50-H50)</f>
        <v>0</v>
      </c>
      <c r="BK50" s="287"/>
      <c r="BQ50" s="223">
        <f t="shared" ref="BQ50:BQ69" si="19">P50+T50</f>
        <v>0</v>
      </c>
      <c r="BR50" s="223"/>
      <c r="BS50" s="223"/>
      <c r="BT50" s="223"/>
      <c r="BU50" s="178">
        <f t="shared" ref="BU50:BU69" si="20">IF(IFERROR(BQ50/AN50,0)&gt;3500,3500,IFERROR(BQ50/AN50,0))</f>
        <v>0</v>
      </c>
      <c r="BV50" s="178"/>
      <c r="BW50" s="178"/>
      <c r="BX50" s="178"/>
      <c r="BY50" s="179">
        <f t="shared" ref="BY50:BY69" si="21">IFERROR(ROUNDUP(BF50/BU50,0),0)</f>
        <v>0</v>
      </c>
      <c r="BZ50" s="179"/>
      <c r="CA50" s="179"/>
    </row>
    <row r="51" spans="2:79" ht="18.75" customHeight="1" x14ac:dyDescent="0.45">
      <c r="B51" s="224">
        <v>0</v>
      </c>
      <c r="C51" s="224"/>
      <c r="D51" s="61"/>
      <c r="E51" s="181"/>
      <c r="F51" s="181"/>
      <c r="G51" s="62" t="s">
        <v>23</v>
      </c>
      <c r="H51" s="189"/>
      <c r="I51" s="189"/>
      <c r="J51" s="63" t="s">
        <v>19</v>
      </c>
      <c r="K51" s="181"/>
      <c r="L51" s="181"/>
      <c r="M51" s="62" t="s">
        <v>23</v>
      </c>
      <c r="N51" s="189"/>
      <c r="O51" s="189"/>
      <c r="P51" s="183"/>
      <c r="Q51" s="183"/>
      <c r="R51" s="183"/>
      <c r="S51" s="183"/>
      <c r="T51" s="225"/>
      <c r="U51" s="225"/>
      <c r="V51" s="225"/>
      <c r="W51" s="225"/>
      <c r="X51" s="225"/>
      <c r="Y51" s="225"/>
      <c r="Z51" s="225"/>
      <c r="AA51" s="225"/>
      <c r="AB51" s="225">
        <v>0</v>
      </c>
      <c r="AC51" s="225"/>
      <c r="AD51" s="225"/>
      <c r="AE51" s="225"/>
      <c r="AF51" s="190">
        <v>0</v>
      </c>
      <c r="AG51" s="190"/>
      <c r="AH51" s="190"/>
      <c r="AI51" s="190"/>
      <c r="AJ51" s="226">
        <f t="shared" si="11"/>
        <v>0</v>
      </c>
      <c r="AK51" s="226"/>
      <c r="AL51" s="226"/>
      <c r="AM51" s="226"/>
      <c r="AN51" s="185">
        <f t="shared" si="12"/>
        <v>0</v>
      </c>
      <c r="AO51" s="185"/>
      <c r="AP51" s="185"/>
      <c r="AQ51" s="226">
        <f t="shared" si="13"/>
        <v>0</v>
      </c>
      <c r="AR51" s="226"/>
      <c r="AS51" s="226"/>
      <c r="AT51" s="226"/>
      <c r="AU51" s="187">
        <f t="shared" si="14"/>
        <v>0</v>
      </c>
      <c r="AV51" s="187"/>
      <c r="AW51" s="187"/>
      <c r="AX51" s="227">
        <f t="shared" si="15"/>
        <v>0</v>
      </c>
      <c r="AY51" s="227"/>
      <c r="AZ51" s="227"/>
      <c r="BA51" s="227"/>
      <c r="BB51" s="228">
        <f t="shared" si="16"/>
        <v>0</v>
      </c>
      <c r="BC51" s="228"/>
      <c r="BD51" s="228"/>
      <c r="BE51" s="228"/>
      <c r="BF51" s="196">
        <f t="shared" si="17"/>
        <v>0</v>
      </c>
      <c r="BG51" s="196"/>
      <c r="BH51" s="196"/>
      <c r="BI51" s="196"/>
      <c r="BJ51" s="287">
        <f t="shared" si="18"/>
        <v>0</v>
      </c>
      <c r="BK51" s="287"/>
      <c r="BQ51" s="223">
        <f t="shared" si="19"/>
        <v>0</v>
      </c>
      <c r="BR51" s="223"/>
      <c r="BS51" s="223"/>
      <c r="BT51" s="223"/>
      <c r="BU51" s="178">
        <f t="shared" si="20"/>
        <v>0</v>
      </c>
      <c r="BV51" s="178"/>
      <c r="BW51" s="178"/>
      <c r="BX51" s="178"/>
      <c r="BY51" s="179">
        <f t="shared" si="21"/>
        <v>0</v>
      </c>
      <c r="BZ51" s="179"/>
      <c r="CA51" s="179"/>
    </row>
    <row r="52" spans="2:79" ht="18.75" customHeight="1" x14ac:dyDescent="0.45">
      <c r="B52" s="224">
        <v>0</v>
      </c>
      <c r="C52" s="224"/>
      <c r="D52" s="61"/>
      <c r="E52" s="181"/>
      <c r="F52" s="181"/>
      <c r="G52" s="62" t="s">
        <v>23</v>
      </c>
      <c r="H52" s="189"/>
      <c r="I52" s="189"/>
      <c r="J52" s="63" t="s">
        <v>19</v>
      </c>
      <c r="K52" s="181"/>
      <c r="L52" s="181"/>
      <c r="M52" s="62" t="s">
        <v>23</v>
      </c>
      <c r="N52" s="189"/>
      <c r="O52" s="189"/>
      <c r="P52" s="183"/>
      <c r="Q52" s="183"/>
      <c r="R52" s="183"/>
      <c r="S52" s="183"/>
      <c r="T52" s="225"/>
      <c r="U52" s="225"/>
      <c r="V52" s="225"/>
      <c r="W52" s="225"/>
      <c r="X52" s="225"/>
      <c r="Y52" s="225"/>
      <c r="Z52" s="225"/>
      <c r="AA52" s="225"/>
      <c r="AB52" s="225">
        <v>0</v>
      </c>
      <c r="AC52" s="225"/>
      <c r="AD52" s="225"/>
      <c r="AE52" s="225"/>
      <c r="AF52" s="190">
        <v>0</v>
      </c>
      <c r="AG52" s="190"/>
      <c r="AH52" s="190"/>
      <c r="AI52" s="190"/>
      <c r="AJ52" s="226">
        <f t="shared" si="11"/>
        <v>0</v>
      </c>
      <c r="AK52" s="226"/>
      <c r="AL52" s="226"/>
      <c r="AM52" s="226"/>
      <c r="AN52" s="185">
        <f t="shared" si="12"/>
        <v>0</v>
      </c>
      <c r="AO52" s="185"/>
      <c r="AP52" s="185"/>
      <c r="AQ52" s="226">
        <f t="shared" si="13"/>
        <v>0</v>
      </c>
      <c r="AR52" s="226"/>
      <c r="AS52" s="226"/>
      <c r="AT52" s="226"/>
      <c r="AU52" s="187">
        <f t="shared" si="14"/>
        <v>0</v>
      </c>
      <c r="AV52" s="187"/>
      <c r="AW52" s="187"/>
      <c r="AX52" s="227">
        <f t="shared" si="15"/>
        <v>0</v>
      </c>
      <c r="AY52" s="227"/>
      <c r="AZ52" s="227"/>
      <c r="BA52" s="227"/>
      <c r="BB52" s="228">
        <f t="shared" si="16"/>
        <v>0</v>
      </c>
      <c r="BC52" s="228"/>
      <c r="BD52" s="228"/>
      <c r="BE52" s="228"/>
      <c r="BF52" s="196">
        <f t="shared" si="17"/>
        <v>0</v>
      </c>
      <c r="BG52" s="196"/>
      <c r="BH52" s="196"/>
      <c r="BI52" s="196"/>
      <c r="BJ52" s="287">
        <f t="shared" si="18"/>
        <v>0</v>
      </c>
      <c r="BK52" s="287"/>
      <c r="BQ52" s="223">
        <f t="shared" si="19"/>
        <v>0</v>
      </c>
      <c r="BR52" s="223"/>
      <c r="BS52" s="223"/>
      <c r="BT52" s="223"/>
      <c r="BU52" s="178">
        <f t="shared" si="20"/>
        <v>0</v>
      </c>
      <c r="BV52" s="178"/>
      <c r="BW52" s="178"/>
      <c r="BX52" s="178"/>
      <c r="BY52" s="179">
        <f t="shared" si="21"/>
        <v>0</v>
      </c>
      <c r="BZ52" s="179"/>
      <c r="CA52" s="179"/>
    </row>
    <row r="53" spans="2:79" ht="18.75" customHeight="1" x14ac:dyDescent="0.45">
      <c r="B53" s="224" t="s">
        <v>53</v>
      </c>
      <c r="C53" s="224"/>
      <c r="D53" s="61"/>
      <c r="E53" s="181"/>
      <c r="F53" s="181"/>
      <c r="G53" s="62" t="s">
        <v>23</v>
      </c>
      <c r="H53" s="189"/>
      <c r="I53" s="189"/>
      <c r="J53" s="63" t="s">
        <v>19</v>
      </c>
      <c r="K53" s="181"/>
      <c r="L53" s="181"/>
      <c r="M53" s="62" t="s">
        <v>23</v>
      </c>
      <c r="N53" s="189"/>
      <c r="O53" s="189"/>
      <c r="P53" s="183"/>
      <c r="Q53" s="183"/>
      <c r="R53" s="183"/>
      <c r="S53" s="183"/>
      <c r="T53" s="225"/>
      <c r="U53" s="225"/>
      <c r="V53" s="225"/>
      <c r="W53" s="225"/>
      <c r="X53" s="225"/>
      <c r="Y53" s="225"/>
      <c r="Z53" s="225"/>
      <c r="AA53" s="225"/>
      <c r="AB53" s="225">
        <v>0</v>
      </c>
      <c r="AC53" s="225"/>
      <c r="AD53" s="225"/>
      <c r="AE53" s="225"/>
      <c r="AF53" s="190">
        <v>0</v>
      </c>
      <c r="AG53" s="190"/>
      <c r="AH53" s="190"/>
      <c r="AI53" s="190"/>
      <c r="AJ53" s="226">
        <f t="shared" si="11"/>
        <v>0</v>
      </c>
      <c r="AK53" s="226"/>
      <c r="AL53" s="226"/>
      <c r="AM53" s="226"/>
      <c r="AN53" s="185">
        <f t="shared" si="12"/>
        <v>0</v>
      </c>
      <c r="AO53" s="185"/>
      <c r="AP53" s="185"/>
      <c r="AQ53" s="226">
        <f t="shared" si="13"/>
        <v>0</v>
      </c>
      <c r="AR53" s="226"/>
      <c r="AS53" s="226"/>
      <c r="AT53" s="226"/>
      <c r="AU53" s="187">
        <f t="shared" si="14"/>
        <v>0</v>
      </c>
      <c r="AV53" s="187"/>
      <c r="AW53" s="187"/>
      <c r="AX53" s="227">
        <f t="shared" si="15"/>
        <v>0</v>
      </c>
      <c r="AY53" s="227"/>
      <c r="AZ53" s="227"/>
      <c r="BA53" s="227"/>
      <c r="BB53" s="228">
        <f t="shared" si="16"/>
        <v>0</v>
      </c>
      <c r="BC53" s="228"/>
      <c r="BD53" s="228"/>
      <c r="BE53" s="228"/>
      <c r="BF53" s="196">
        <f t="shared" si="17"/>
        <v>0</v>
      </c>
      <c r="BG53" s="196"/>
      <c r="BH53" s="196"/>
      <c r="BI53" s="196"/>
      <c r="BJ53" s="287">
        <f t="shared" si="18"/>
        <v>0</v>
      </c>
      <c r="BK53" s="287"/>
      <c r="BQ53" s="223">
        <f t="shared" si="19"/>
        <v>0</v>
      </c>
      <c r="BR53" s="223"/>
      <c r="BS53" s="223"/>
      <c r="BT53" s="223"/>
      <c r="BU53" s="178">
        <f t="shared" si="20"/>
        <v>0</v>
      </c>
      <c r="BV53" s="178"/>
      <c r="BW53" s="178"/>
      <c r="BX53" s="178"/>
      <c r="BY53" s="179">
        <f t="shared" si="21"/>
        <v>0</v>
      </c>
      <c r="BZ53" s="179"/>
      <c r="CA53" s="179"/>
    </row>
    <row r="54" spans="2:79" ht="18.75" customHeight="1" x14ac:dyDescent="0.45">
      <c r="B54" s="180" t="s">
        <v>53</v>
      </c>
      <c r="C54" s="180"/>
      <c r="D54" s="61"/>
      <c r="E54" s="181"/>
      <c r="F54" s="181"/>
      <c r="G54" s="62" t="s">
        <v>23</v>
      </c>
      <c r="H54" s="189"/>
      <c r="I54" s="189"/>
      <c r="J54" s="63" t="s">
        <v>19</v>
      </c>
      <c r="K54" s="181"/>
      <c r="L54" s="181"/>
      <c r="M54" s="62" t="s">
        <v>23</v>
      </c>
      <c r="N54" s="189"/>
      <c r="O54" s="189"/>
      <c r="P54" s="183"/>
      <c r="Q54" s="183"/>
      <c r="R54" s="183"/>
      <c r="S54" s="183"/>
      <c r="T54" s="190"/>
      <c r="U54" s="190"/>
      <c r="V54" s="190"/>
      <c r="W54" s="190"/>
      <c r="X54" s="190"/>
      <c r="Y54" s="190"/>
      <c r="Z54" s="190"/>
      <c r="AA54" s="190"/>
      <c r="AB54" s="190">
        <v>0</v>
      </c>
      <c r="AC54" s="190"/>
      <c r="AD54" s="190"/>
      <c r="AE54" s="190"/>
      <c r="AF54" s="190">
        <v>0</v>
      </c>
      <c r="AG54" s="190"/>
      <c r="AH54" s="190"/>
      <c r="AI54" s="190"/>
      <c r="AJ54" s="226">
        <f t="shared" si="11"/>
        <v>0</v>
      </c>
      <c r="AK54" s="226"/>
      <c r="AL54" s="226"/>
      <c r="AM54" s="226"/>
      <c r="AN54" s="185">
        <f t="shared" si="12"/>
        <v>0</v>
      </c>
      <c r="AO54" s="185"/>
      <c r="AP54" s="185"/>
      <c r="AQ54" s="226">
        <f t="shared" si="13"/>
        <v>0</v>
      </c>
      <c r="AR54" s="226"/>
      <c r="AS54" s="226"/>
      <c r="AT54" s="226"/>
      <c r="AU54" s="187">
        <f t="shared" si="14"/>
        <v>0</v>
      </c>
      <c r="AV54" s="187"/>
      <c r="AW54" s="187"/>
      <c r="AX54" s="227">
        <f t="shared" si="15"/>
        <v>0</v>
      </c>
      <c r="AY54" s="227"/>
      <c r="AZ54" s="227"/>
      <c r="BA54" s="227"/>
      <c r="BB54" s="228">
        <f t="shared" si="16"/>
        <v>0</v>
      </c>
      <c r="BC54" s="228"/>
      <c r="BD54" s="228"/>
      <c r="BE54" s="228"/>
      <c r="BF54" s="196">
        <f t="shared" si="17"/>
        <v>0</v>
      </c>
      <c r="BG54" s="196"/>
      <c r="BH54" s="196"/>
      <c r="BI54" s="196"/>
      <c r="BJ54" s="229">
        <f t="shared" si="18"/>
        <v>0</v>
      </c>
      <c r="BK54" s="229"/>
      <c r="BQ54" s="177">
        <f t="shared" si="19"/>
        <v>0</v>
      </c>
      <c r="BR54" s="177"/>
      <c r="BS54" s="177"/>
      <c r="BT54" s="177"/>
      <c r="BU54" s="178">
        <f t="shared" si="20"/>
        <v>0</v>
      </c>
      <c r="BV54" s="178"/>
      <c r="BW54" s="178"/>
      <c r="BX54" s="178"/>
      <c r="BY54" s="179">
        <f t="shared" si="21"/>
        <v>0</v>
      </c>
      <c r="BZ54" s="179"/>
      <c r="CA54" s="179"/>
    </row>
    <row r="55" spans="2:79" ht="18.75" customHeight="1" x14ac:dyDescent="0.45">
      <c r="B55" s="180" t="s">
        <v>53</v>
      </c>
      <c r="C55" s="180"/>
      <c r="D55" s="64"/>
      <c r="E55" s="181"/>
      <c r="F55" s="181"/>
      <c r="G55" s="65" t="s">
        <v>23</v>
      </c>
      <c r="H55" s="189"/>
      <c r="I55" s="189"/>
      <c r="J55" s="66" t="s">
        <v>19</v>
      </c>
      <c r="K55" s="181"/>
      <c r="L55" s="181"/>
      <c r="M55" s="65" t="s">
        <v>23</v>
      </c>
      <c r="N55" s="189"/>
      <c r="O55" s="189"/>
      <c r="P55" s="183"/>
      <c r="Q55" s="183"/>
      <c r="R55" s="183"/>
      <c r="S55" s="183"/>
      <c r="T55" s="190"/>
      <c r="U55" s="190"/>
      <c r="V55" s="190"/>
      <c r="W55" s="190"/>
      <c r="X55" s="190"/>
      <c r="Y55" s="190"/>
      <c r="Z55" s="190"/>
      <c r="AA55" s="190"/>
      <c r="AB55" s="190">
        <v>0</v>
      </c>
      <c r="AC55" s="190"/>
      <c r="AD55" s="190"/>
      <c r="AE55" s="190"/>
      <c r="AF55" s="190">
        <v>0</v>
      </c>
      <c r="AG55" s="190"/>
      <c r="AH55" s="190"/>
      <c r="AI55" s="190"/>
      <c r="AJ55" s="236">
        <f t="shared" si="11"/>
        <v>0</v>
      </c>
      <c r="AK55" s="236"/>
      <c r="AL55" s="236"/>
      <c r="AM55" s="236"/>
      <c r="AN55" s="185">
        <f t="shared" si="12"/>
        <v>0</v>
      </c>
      <c r="AO55" s="185"/>
      <c r="AP55" s="185"/>
      <c r="AQ55" s="236">
        <f t="shared" si="13"/>
        <v>0</v>
      </c>
      <c r="AR55" s="236"/>
      <c r="AS55" s="236"/>
      <c r="AT55" s="236"/>
      <c r="AU55" s="187">
        <f t="shared" si="14"/>
        <v>0</v>
      </c>
      <c r="AV55" s="187"/>
      <c r="AW55" s="187"/>
      <c r="AX55" s="188">
        <f t="shared" si="15"/>
        <v>0</v>
      </c>
      <c r="AY55" s="188"/>
      <c r="AZ55" s="188"/>
      <c r="BA55" s="188"/>
      <c r="BB55" s="237">
        <f t="shared" si="16"/>
        <v>0</v>
      </c>
      <c r="BC55" s="237"/>
      <c r="BD55" s="237"/>
      <c r="BE55" s="237"/>
      <c r="BF55" s="156">
        <f t="shared" si="17"/>
        <v>0</v>
      </c>
      <c r="BG55" s="156"/>
      <c r="BH55" s="156"/>
      <c r="BI55" s="156"/>
      <c r="BJ55" s="229">
        <f t="shared" si="18"/>
        <v>0</v>
      </c>
      <c r="BK55" s="229"/>
      <c r="BQ55" s="177">
        <f t="shared" si="19"/>
        <v>0</v>
      </c>
      <c r="BR55" s="177"/>
      <c r="BS55" s="177"/>
      <c r="BT55" s="177"/>
      <c r="BU55" s="178">
        <f t="shared" si="20"/>
        <v>0</v>
      </c>
      <c r="BV55" s="178"/>
      <c r="BW55" s="178"/>
      <c r="BX55" s="178"/>
      <c r="BY55" s="179">
        <f t="shared" si="21"/>
        <v>0</v>
      </c>
      <c r="BZ55" s="179"/>
      <c r="CA55" s="179"/>
    </row>
    <row r="56" spans="2:79" ht="18.75" customHeight="1" x14ac:dyDescent="0.45">
      <c r="B56" s="224">
        <v>0</v>
      </c>
      <c r="C56" s="224"/>
      <c r="D56" s="61"/>
      <c r="E56" s="181"/>
      <c r="F56" s="181"/>
      <c r="G56" s="62" t="s">
        <v>23</v>
      </c>
      <c r="H56" s="189"/>
      <c r="I56" s="189"/>
      <c r="J56" s="63" t="s">
        <v>19</v>
      </c>
      <c r="K56" s="181"/>
      <c r="L56" s="181"/>
      <c r="M56" s="62" t="s">
        <v>23</v>
      </c>
      <c r="N56" s="189"/>
      <c r="O56" s="189"/>
      <c r="P56" s="183"/>
      <c r="Q56" s="183"/>
      <c r="R56" s="183"/>
      <c r="S56" s="183"/>
      <c r="T56" s="225"/>
      <c r="U56" s="225"/>
      <c r="V56" s="225"/>
      <c r="W56" s="225"/>
      <c r="X56" s="225"/>
      <c r="Y56" s="225"/>
      <c r="Z56" s="225"/>
      <c r="AA56" s="225"/>
      <c r="AB56" s="225">
        <v>0</v>
      </c>
      <c r="AC56" s="225"/>
      <c r="AD56" s="225"/>
      <c r="AE56" s="225"/>
      <c r="AF56" s="190">
        <v>0</v>
      </c>
      <c r="AG56" s="190"/>
      <c r="AH56" s="190"/>
      <c r="AI56" s="190"/>
      <c r="AJ56" s="230">
        <f t="shared" si="11"/>
        <v>0</v>
      </c>
      <c r="AK56" s="230"/>
      <c r="AL56" s="230"/>
      <c r="AM56" s="230"/>
      <c r="AN56" s="231">
        <f t="shared" si="12"/>
        <v>0</v>
      </c>
      <c r="AO56" s="231"/>
      <c r="AP56" s="231"/>
      <c r="AQ56" s="230">
        <f t="shared" si="13"/>
        <v>0</v>
      </c>
      <c r="AR56" s="230"/>
      <c r="AS56" s="230"/>
      <c r="AT56" s="230"/>
      <c r="AU56" s="232">
        <f t="shared" si="14"/>
        <v>0</v>
      </c>
      <c r="AV56" s="232"/>
      <c r="AW56" s="232"/>
      <c r="AX56" s="233">
        <f t="shared" si="15"/>
        <v>0</v>
      </c>
      <c r="AY56" s="233"/>
      <c r="AZ56" s="233"/>
      <c r="BA56" s="233"/>
      <c r="BB56" s="234">
        <f t="shared" si="16"/>
        <v>0</v>
      </c>
      <c r="BC56" s="234"/>
      <c r="BD56" s="234"/>
      <c r="BE56" s="234"/>
      <c r="BF56" s="235">
        <f t="shared" si="17"/>
        <v>0</v>
      </c>
      <c r="BG56" s="235"/>
      <c r="BH56" s="235"/>
      <c r="BI56" s="235"/>
      <c r="BJ56" s="288">
        <f t="shared" si="18"/>
        <v>0</v>
      </c>
      <c r="BK56" s="288"/>
      <c r="BQ56" s="238">
        <f t="shared" si="19"/>
        <v>0</v>
      </c>
      <c r="BR56" s="238"/>
      <c r="BS56" s="238"/>
      <c r="BT56" s="238"/>
      <c r="BU56" s="239">
        <f t="shared" si="20"/>
        <v>0</v>
      </c>
      <c r="BV56" s="239"/>
      <c r="BW56" s="239"/>
      <c r="BX56" s="239"/>
      <c r="BY56" s="240">
        <f t="shared" si="21"/>
        <v>0</v>
      </c>
      <c r="BZ56" s="240"/>
      <c r="CA56" s="240"/>
    </row>
    <row r="57" spans="2:79" ht="18.75" customHeight="1" x14ac:dyDescent="0.45">
      <c r="B57" s="224">
        <v>0</v>
      </c>
      <c r="C57" s="224"/>
      <c r="D57" s="61"/>
      <c r="E57" s="181"/>
      <c r="F57" s="181"/>
      <c r="G57" s="62" t="s">
        <v>23</v>
      </c>
      <c r="H57" s="189"/>
      <c r="I57" s="189"/>
      <c r="J57" s="63" t="s">
        <v>19</v>
      </c>
      <c r="K57" s="181"/>
      <c r="L57" s="181"/>
      <c r="M57" s="62" t="s">
        <v>23</v>
      </c>
      <c r="N57" s="189"/>
      <c r="O57" s="189"/>
      <c r="P57" s="183"/>
      <c r="Q57" s="183"/>
      <c r="R57" s="183"/>
      <c r="S57" s="183"/>
      <c r="T57" s="225"/>
      <c r="U57" s="225"/>
      <c r="V57" s="225"/>
      <c r="W57" s="225"/>
      <c r="X57" s="225"/>
      <c r="Y57" s="225"/>
      <c r="Z57" s="225"/>
      <c r="AA57" s="225"/>
      <c r="AB57" s="225">
        <v>0</v>
      </c>
      <c r="AC57" s="225"/>
      <c r="AD57" s="225"/>
      <c r="AE57" s="225"/>
      <c r="AF57" s="190">
        <v>0</v>
      </c>
      <c r="AG57" s="190"/>
      <c r="AH57" s="190"/>
      <c r="AI57" s="190"/>
      <c r="AJ57" s="226">
        <f t="shared" si="11"/>
        <v>0</v>
      </c>
      <c r="AK57" s="226"/>
      <c r="AL57" s="226"/>
      <c r="AM57" s="226"/>
      <c r="AN57" s="185">
        <f t="shared" si="12"/>
        <v>0</v>
      </c>
      <c r="AO57" s="185"/>
      <c r="AP57" s="185"/>
      <c r="AQ57" s="226">
        <f t="shared" si="13"/>
        <v>0</v>
      </c>
      <c r="AR57" s="226"/>
      <c r="AS57" s="226"/>
      <c r="AT57" s="226"/>
      <c r="AU57" s="187">
        <f t="shared" si="14"/>
        <v>0</v>
      </c>
      <c r="AV57" s="187"/>
      <c r="AW57" s="187"/>
      <c r="AX57" s="227">
        <f t="shared" si="15"/>
        <v>0</v>
      </c>
      <c r="AY57" s="227"/>
      <c r="AZ57" s="227"/>
      <c r="BA57" s="227"/>
      <c r="BB57" s="228">
        <f t="shared" si="16"/>
        <v>0</v>
      </c>
      <c r="BC57" s="228"/>
      <c r="BD57" s="228"/>
      <c r="BE57" s="228"/>
      <c r="BF57" s="196">
        <f t="shared" si="17"/>
        <v>0</v>
      </c>
      <c r="BG57" s="196"/>
      <c r="BH57" s="196"/>
      <c r="BI57" s="196"/>
      <c r="BJ57" s="287">
        <f t="shared" si="18"/>
        <v>0</v>
      </c>
      <c r="BK57" s="287"/>
      <c r="BQ57" s="223">
        <f t="shared" si="19"/>
        <v>0</v>
      </c>
      <c r="BR57" s="223"/>
      <c r="BS57" s="223"/>
      <c r="BT57" s="223"/>
      <c r="BU57" s="178">
        <f t="shared" si="20"/>
        <v>0</v>
      </c>
      <c r="BV57" s="178"/>
      <c r="BW57" s="178"/>
      <c r="BX57" s="178"/>
      <c r="BY57" s="179">
        <f t="shared" si="21"/>
        <v>0</v>
      </c>
      <c r="BZ57" s="179"/>
      <c r="CA57" s="179"/>
    </row>
    <row r="58" spans="2:79" ht="18.75" customHeight="1" x14ac:dyDescent="0.45">
      <c r="B58" s="224">
        <v>0</v>
      </c>
      <c r="C58" s="224"/>
      <c r="D58" s="61"/>
      <c r="E58" s="181"/>
      <c r="F58" s="181"/>
      <c r="G58" s="62" t="s">
        <v>23</v>
      </c>
      <c r="H58" s="189"/>
      <c r="I58" s="189"/>
      <c r="J58" s="63" t="s">
        <v>19</v>
      </c>
      <c r="K58" s="181"/>
      <c r="L58" s="181"/>
      <c r="M58" s="62" t="s">
        <v>23</v>
      </c>
      <c r="N58" s="189"/>
      <c r="O58" s="189"/>
      <c r="P58" s="183"/>
      <c r="Q58" s="183"/>
      <c r="R58" s="183"/>
      <c r="S58" s="183"/>
      <c r="T58" s="225"/>
      <c r="U58" s="225"/>
      <c r="V58" s="225"/>
      <c r="W58" s="225"/>
      <c r="X58" s="225"/>
      <c r="Y58" s="225"/>
      <c r="Z58" s="225"/>
      <c r="AA58" s="225"/>
      <c r="AB58" s="225">
        <v>0</v>
      </c>
      <c r="AC58" s="225"/>
      <c r="AD58" s="225"/>
      <c r="AE58" s="225"/>
      <c r="AF58" s="190">
        <v>0</v>
      </c>
      <c r="AG58" s="190"/>
      <c r="AH58" s="190"/>
      <c r="AI58" s="190"/>
      <c r="AJ58" s="226">
        <f t="shared" si="11"/>
        <v>0</v>
      </c>
      <c r="AK58" s="226"/>
      <c r="AL58" s="226"/>
      <c r="AM58" s="226"/>
      <c r="AN58" s="185">
        <f t="shared" si="12"/>
        <v>0</v>
      </c>
      <c r="AO58" s="185"/>
      <c r="AP58" s="185"/>
      <c r="AQ58" s="226">
        <f t="shared" si="13"/>
        <v>0</v>
      </c>
      <c r="AR58" s="226"/>
      <c r="AS58" s="226"/>
      <c r="AT58" s="226"/>
      <c r="AU58" s="187">
        <f t="shared" si="14"/>
        <v>0</v>
      </c>
      <c r="AV58" s="187"/>
      <c r="AW58" s="187"/>
      <c r="AX58" s="227">
        <f t="shared" si="15"/>
        <v>0</v>
      </c>
      <c r="AY58" s="227"/>
      <c r="AZ58" s="227"/>
      <c r="BA58" s="227"/>
      <c r="BB58" s="228">
        <f t="shared" si="16"/>
        <v>0</v>
      </c>
      <c r="BC58" s="228"/>
      <c r="BD58" s="228"/>
      <c r="BE58" s="228"/>
      <c r="BF58" s="196">
        <f t="shared" si="17"/>
        <v>0</v>
      </c>
      <c r="BG58" s="196"/>
      <c r="BH58" s="196"/>
      <c r="BI58" s="196"/>
      <c r="BJ58" s="287">
        <f t="shared" si="18"/>
        <v>0</v>
      </c>
      <c r="BK58" s="287"/>
      <c r="BQ58" s="223">
        <f t="shared" si="19"/>
        <v>0</v>
      </c>
      <c r="BR58" s="223"/>
      <c r="BS58" s="223"/>
      <c r="BT58" s="223"/>
      <c r="BU58" s="178">
        <f t="shared" si="20"/>
        <v>0</v>
      </c>
      <c r="BV58" s="178"/>
      <c r="BW58" s="178"/>
      <c r="BX58" s="178"/>
      <c r="BY58" s="179">
        <f t="shared" si="21"/>
        <v>0</v>
      </c>
      <c r="BZ58" s="179"/>
      <c r="CA58" s="179"/>
    </row>
    <row r="59" spans="2:79" ht="18.75" customHeight="1" x14ac:dyDescent="0.45">
      <c r="B59" s="224">
        <v>0</v>
      </c>
      <c r="C59" s="224"/>
      <c r="D59" s="61"/>
      <c r="E59" s="181"/>
      <c r="F59" s="181"/>
      <c r="G59" s="62" t="s">
        <v>23</v>
      </c>
      <c r="H59" s="189"/>
      <c r="I59" s="189"/>
      <c r="J59" s="63" t="s">
        <v>19</v>
      </c>
      <c r="K59" s="181"/>
      <c r="L59" s="181"/>
      <c r="M59" s="62" t="s">
        <v>23</v>
      </c>
      <c r="N59" s="189"/>
      <c r="O59" s="189"/>
      <c r="P59" s="183"/>
      <c r="Q59" s="183"/>
      <c r="R59" s="183"/>
      <c r="S59" s="183"/>
      <c r="T59" s="225"/>
      <c r="U59" s="225"/>
      <c r="V59" s="225"/>
      <c r="W59" s="225"/>
      <c r="X59" s="225"/>
      <c r="Y59" s="225"/>
      <c r="Z59" s="225"/>
      <c r="AA59" s="225"/>
      <c r="AB59" s="225">
        <v>0</v>
      </c>
      <c r="AC59" s="225"/>
      <c r="AD59" s="225"/>
      <c r="AE59" s="225"/>
      <c r="AF59" s="190">
        <v>0</v>
      </c>
      <c r="AG59" s="190"/>
      <c r="AH59" s="190"/>
      <c r="AI59" s="190"/>
      <c r="AJ59" s="226">
        <f t="shared" si="11"/>
        <v>0</v>
      </c>
      <c r="AK59" s="226"/>
      <c r="AL59" s="226"/>
      <c r="AM59" s="226"/>
      <c r="AN59" s="185">
        <f t="shared" si="12"/>
        <v>0</v>
      </c>
      <c r="AO59" s="185"/>
      <c r="AP59" s="185"/>
      <c r="AQ59" s="226">
        <f t="shared" si="13"/>
        <v>0</v>
      </c>
      <c r="AR59" s="226"/>
      <c r="AS59" s="226"/>
      <c r="AT59" s="226"/>
      <c r="AU59" s="187">
        <f t="shared" si="14"/>
        <v>0</v>
      </c>
      <c r="AV59" s="187"/>
      <c r="AW59" s="187"/>
      <c r="AX59" s="227">
        <f t="shared" si="15"/>
        <v>0</v>
      </c>
      <c r="AY59" s="227"/>
      <c r="AZ59" s="227"/>
      <c r="BA59" s="227"/>
      <c r="BB59" s="228">
        <f t="shared" si="16"/>
        <v>0</v>
      </c>
      <c r="BC59" s="228"/>
      <c r="BD59" s="228"/>
      <c r="BE59" s="228"/>
      <c r="BF59" s="196">
        <f t="shared" si="17"/>
        <v>0</v>
      </c>
      <c r="BG59" s="196"/>
      <c r="BH59" s="196"/>
      <c r="BI59" s="196"/>
      <c r="BJ59" s="287">
        <f t="shared" si="18"/>
        <v>0</v>
      </c>
      <c r="BK59" s="287"/>
      <c r="BQ59" s="223">
        <f t="shared" si="19"/>
        <v>0</v>
      </c>
      <c r="BR59" s="223"/>
      <c r="BS59" s="223"/>
      <c r="BT59" s="223"/>
      <c r="BU59" s="178">
        <f t="shared" si="20"/>
        <v>0</v>
      </c>
      <c r="BV59" s="178"/>
      <c r="BW59" s="178"/>
      <c r="BX59" s="178"/>
      <c r="BY59" s="179">
        <f t="shared" si="21"/>
        <v>0</v>
      </c>
      <c r="BZ59" s="179"/>
      <c r="CA59" s="179"/>
    </row>
    <row r="60" spans="2:79" ht="18.75" customHeight="1" x14ac:dyDescent="0.45">
      <c r="B60" s="224" t="s">
        <v>53</v>
      </c>
      <c r="C60" s="224"/>
      <c r="D60" s="61"/>
      <c r="E60" s="181"/>
      <c r="F60" s="181"/>
      <c r="G60" s="62" t="s">
        <v>23</v>
      </c>
      <c r="H60" s="189"/>
      <c r="I60" s="189"/>
      <c r="J60" s="63" t="s">
        <v>19</v>
      </c>
      <c r="K60" s="181"/>
      <c r="L60" s="181"/>
      <c r="M60" s="62" t="s">
        <v>23</v>
      </c>
      <c r="N60" s="189"/>
      <c r="O60" s="189"/>
      <c r="P60" s="183"/>
      <c r="Q60" s="183"/>
      <c r="R60" s="183"/>
      <c r="S60" s="183"/>
      <c r="T60" s="225"/>
      <c r="U60" s="225"/>
      <c r="V60" s="225"/>
      <c r="W60" s="225"/>
      <c r="X60" s="225"/>
      <c r="Y60" s="225"/>
      <c r="Z60" s="225"/>
      <c r="AA60" s="225"/>
      <c r="AB60" s="225">
        <v>0</v>
      </c>
      <c r="AC60" s="225"/>
      <c r="AD60" s="225"/>
      <c r="AE60" s="225"/>
      <c r="AF60" s="190">
        <v>0</v>
      </c>
      <c r="AG60" s="190"/>
      <c r="AH60" s="190"/>
      <c r="AI60" s="190"/>
      <c r="AJ60" s="226">
        <f t="shared" si="11"/>
        <v>0</v>
      </c>
      <c r="AK60" s="226"/>
      <c r="AL60" s="226"/>
      <c r="AM60" s="226"/>
      <c r="AN60" s="185">
        <f t="shared" si="12"/>
        <v>0</v>
      </c>
      <c r="AO60" s="185"/>
      <c r="AP60" s="185"/>
      <c r="AQ60" s="226">
        <f t="shared" si="13"/>
        <v>0</v>
      </c>
      <c r="AR60" s="226"/>
      <c r="AS60" s="226"/>
      <c r="AT60" s="226"/>
      <c r="AU60" s="187">
        <f t="shared" si="14"/>
        <v>0</v>
      </c>
      <c r="AV60" s="187"/>
      <c r="AW60" s="187"/>
      <c r="AX60" s="227">
        <f t="shared" si="15"/>
        <v>0</v>
      </c>
      <c r="AY60" s="227"/>
      <c r="AZ60" s="227"/>
      <c r="BA60" s="227"/>
      <c r="BB60" s="228">
        <f t="shared" si="16"/>
        <v>0</v>
      </c>
      <c r="BC60" s="228"/>
      <c r="BD60" s="228"/>
      <c r="BE60" s="228"/>
      <c r="BF60" s="196">
        <f t="shared" si="17"/>
        <v>0</v>
      </c>
      <c r="BG60" s="196"/>
      <c r="BH60" s="196"/>
      <c r="BI60" s="196"/>
      <c r="BJ60" s="287">
        <f t="shared" si="18"/>
        <v>0</v>
      </c>
      <c r="BK60" s="287"/>
      <c r="BQ60" s="223">
        <f t="shared" si="19"/>
        <v>0</v>
      </c>
      <c r="BR60" s="223"/>
      <c r="BS60" s="223"/>
      <c r="BT60" s="223"/>
      <c r="BU60" s="178">
        <f t="shared" si="20"/>
        <v>0</v>
      </c>
      <c r="BV60" s="178"/>
      <c r="BW60" s="178"/>
      <c r="BX60" s="178"/>
      <c r="BY60" s="179">
        <f t="shared" si="21"/>
        <v>0</v>
      </c>
      <c r="BZ60" s="179"/>
      <c r="CA60" s="179"/>
    </row>
    <row r="61" spans="2:79" ht="18.75" customHeight="1" x14ac:dyDescent="0.45">
      <c r="B61" s="180" t="s">
        <v>53</v>
      </c>
      <c r="C61" s="180"/>
      <c r="D61" s="61"/>
      <c r="E61" s="181"/>
      <c r="F61" s="181"/>
      <c r="G61" s="62" t="s">
        <v>23</v>
      </c>
      <c r="H61" s="189"/>
      <c r="I61" s="189"/>
      <c r="J61" s="63" t="s">
        <v>19</v>
      </c>
      <c r="K61" s="181"/>
      <c r="L61" s="181"/>
      <c r="M61" s="62" t="s">
        <v>23</v>
      </c>
      <c r="N61" s="189"/>
      <c r="O61" s="189"/>
      <c r="P61" s="183"/>
      <c r="Q61" s="183"/>
      <c r="R61" s="183"/>
      <c r="S61" s="183"/>
      <c r="T61" s="190"/>
      <c r="U61" s="190"/>
      <c r="V61" s="190"/>
      <c r="W61" s="190"/>
      <c r="X61" s="190"/>
      <c r="Y61" s="190"/>
      <c r="Z61" s="190"/>
      <c r="AA61" s="190"/>
      <c r="AB61" s="190">
        <v>0</v>
      </c>
      <c r="AC61" s="190"/>
      <c r="AD61" s="190"/>
      <c r="AE61" s="190"/>
      <c r="AF61" s="190">
        <v>0</v>
      </c>
      <c r="AG61" s="190"/>
      <c r="AH61" s="190"/>
      <c r="AI61" s="190"/>
      <c r="AJ61" s="226">
        <f t="shared" si="11"/>
        <v>0</v>
      </c>
      <c r="AK61" s="226"/>
      <c r="AL61" s="226"/>
      <c r="AM61" s="226"/>
      <c r="AN61" s="185">
        <f t="shared" si="12"/>
        <v>0</v>
      </c>
      <c r="AO61" s="185"/>
      <c r="AP61" s="185"/>
      <c r="AQ61" s="226">
        <f t="shared" si="13"/>
        <v>0</v>
      </c>
      <c r="AR61" s="226"/>
      <c r="AS61" s="226"/>
      <c r="AT61" s="226"/>
      <c r="AU61" s="187">
        <f t="shared" si="14"/>
        <v>0</v>
      </c>
      <c r="AV61" s="187"/>
      <c r="AW61" s="187"/>
      <c r="AX61" s="227">
        <f t="shared" si="15"/>
        <v>0</v>
      </c>
      <c r="AY61" s="227"/>
      <c r="AZ61" s="227"/>
      <c r="BA61" s="227"/>
      <c r="BB61" s="228">
        <f t="shared" si="16"/>
        <v>0</v>
      </c>
      <c r="BC61" s="228"/>
      <c r="BD61" s="228"/>
      <c r="BE61" s="228"/>
      <c r="BF61" s="196">
        <f t="shared" si="17"/>
        <v>0</v>
      </c>
      <c r="BG61" s="196"/>
      <c r="BH61" s="196"/>
      <c r="BI61" s="196"/>
      <c r="BJ61" s="229">
        <f t="shared" si="18"/>
        <v>0</v>
      </c>
      <c r="BK61" s="229"/>
      <c r="BQ61" s="177">
        <f t="shared" si="19"/>
        <v>0</v>
      </c>
      <c r="BR61" s="177"/>
      <c r="BS61" s="177"/>
      <c r="BT61" s="177"/>
      <c r="BU61" s="178">
        <f t="shared" si="20"/>
        <v>0</v>
      </c>
      <c r="BV61" s="178"/>
      <c r="BW61" s="178"/>
      <c r="BX61" s="178"/>
      <c r="BY61" s="179">
        <f t="shared" si="21"/>
        <v>0</v>
      </c>
      <c r="BZ61" s="179"/>
      <c r="CA61" s="179"/>
    </row>
    <row r="62" spans="2:79" ht="18.75" customHeight="1" x14ac:dyDescent="0.45">
      <c r="B62" s="180" t="s">
        <v>53</v>
      </c>
      <c r="C62" s="180"/>
      <c r="D62" s="64"/>
      <c r="E62" s="181"/>
      <c r="F62" s="181"/>
      <c r="G62" s="65" t="s">
        <v>23</v>
      </c>
      <c r="H62" s="189"/>
      <c r="I62" s="189"/>
      <c r="J62" s="66" t="s">
        <v>19</v>
      </c>
      <c r="K62" s="181"/>
      <c r="L62" s="181"/>
      <c r="M62" s="65" t="s">
        <v>23</v>
      </c>
      <c r="N62" s="189"/>
      <c r="O62" s="189"/>
      <c r="P62" s="183"/>
      <c r="Q62" s="183"/>
      <c r="R62" s="183"/>
      <c r="S62" s="183"/>
      <c r="T62" s="190"/>
      <c r="U62" s="190"/>
      <c r="V62" s="190"/>
      <c r="W62" s="190"/>
      <c r="X62" s="190"/>
      <c r="Y62" s="190"/>
      <c r="Z62" s="190"/>
      <c r="AA62" s="190"/>
      <c r="AB62" s="190">
        <v>0</v>
      </c>
      <c r="AC62" s="190"/>
      <c r="AD62" s="190"/>
      <c r="AE62" s="190"/>
      <c r="AF62" s="190">
        <v>0</v>
      </c>
      <c r="AG62" s="190"/>
      <c r="AH62" s="190"/>
      <c r="AI62" s="190"/>
      <c r="AJ62" s="236">
        <f t="shared" si="11"/>
        <v>0</v>
      </c>
      <c r="AK62" s="236"/>
      <c r="AL62" s="236"/>
      <c r="AM62" s="236"/>
      <c r="AN62" s="185">
        <f t="shared" si="12"/>
        <v>0</v>
      </c>
      <c r="AO62" s="185"/>
      <c r="AP62" s="185"/>
      <c r="AQ62" s="236">
        <f t="shared" si="13"/>
        <v>0</v>
      </c>
      <c r="AR62" s="236"/>
      <c r="AS62" s="236"/>
      <c r="AT62" s="236"/>
      <c r="AU62" s="187">
        <f t="shared" si="14"/>
        <v>0</v>
      </c>
      <c r="AV62" s="187"/>
      <c r="AW62" s="187"/>
      <c r="AX62" s="188">
        <f t="shared" si="15"/>
        <v>0</v>
      </c>
      <c r="AY62" s="188"/>
      <c r="AZ62" s="188"/>
      <c r="BA62" s="188"/>
      <c r="BB62" s="237">
        <f t="shared" si="16"/>
        <v>0</v>
      </c>
      <c r="BC62" s="237"/>
      <c r="BD62" s="237"/>
      <c r="BE62" s="237"/>
      <c r="BF62" s="156">
        <f t="shared" si="17"/>
        <v>0</v>
      </c>
      <c r="BG62" s="156"/>
      <c r="BH62" s="156"/>
      <c r="BI62" s="156"/>
      <c r="BJ62" s="229">
        <f t="shared" si="18"/>
        <v>0</v>
      </c>
      <c r="BK62" s="229"/>
      <c r="BQ62" s="177">
        <f t="shared" si="19"/>
        <v>0</v>
      </c>
      <c r="BR62" s="177"/>
      <c r="BS62" s="177"/>
      <c r="BT62" s="177"/>
      <c r="BU62" s="178">
        <f t="shared" si="20"/>
        <v>0</v>
      </c>
      <c r="BV62" s="178"/>
      <c r="BW62" s="178"/>
      <c r="BX62" s="178"/>
      <c r="BY62" s="179">
        <f t="shared" si="21"/>
        <v>0</v>
      </c>
      <c r="BZ62" s="179"/>
      <c r="CA62" s="179"/>
    </row>
    <row r="63" spans="2:79" ht="18.75" customHeight="1" x14ac:dyDescent="0.45">
      <c r="B63" s="224">
        <v>0</v>
      </c>
      <c r="C63" s="224"/>
      <c r="D63" s="61"/>
      <c r="E63" s="181"/>
      <c r="F63" s="181"/>
      <c r="G63" s="62" t="s">
        <v>23</v>
      </c>
      <c r="H63" s="189"/>
      <c r="I63" s="189"/>
      <c r="J63" s="63" t="s">
        <v>19</v>
      </c>
      <c r="K63" s="181"/>
      <c r="L63" s="181"/>
      <c r="M63" s="62" t="s">
        <v>23</v>
      </c>
      <c r="N63" s="189"/>
      <c r="O63" s="189"/>
      <c r="P63" s="183"/>
      <c r="Q63" s="183"/>
      <c r="R63" s="183"/>
      <c r="S63" s="183"/>
      <c r="T63" s="225"/>
      <c r="U63" s="225"/>
      <c r="V63" s="225"/>
      <c r="W63" s="225"/>
      <c r="X63" s="225"/>
      <c r="Y63" s="225"/>
      <c r="Z63" s="225"/>
      <c r="AA63" s="225"/>
      <c r="AB63" s="225">
        <v>0</v>
      </c>
      <c r="AC63" s="225"/>
      <c r="AD63" s="225"/>
      <c r="AE63" s="225"/>
      <c r="AF63" s="190">
        <v>0</v>
      </c>
      <c r="AG63" s="190"/>
      <c r="AH63" s="190"/>
      <c r="AI63" s="190"/>
      <c r="AJ63" s="230">
        <f t="shared" si="11"/>
        <v>0</v>
      </c>
      <c r="AK63" s="230"/>
      <c r="AL63" s="230"/>
      <c r="AM63" s="230"/>
      <c r="AN63" s="231">
        <f t="shared" si="12"/>
        <v>0</v>
      </c>
      <c r="AO63" s="231"/>
      <c r="AP63" s="231"/>
      <c r="AQ63" s="230">
        <f t="shared" si="13"/>
        <v>0</v>
      </c>
      <c r="AR63" s="230"/>
      <c r="AS63" s="230"/>
      <c r="AT63" s="230"/>
      <c r="AU63" s="232">
        <f t="shared" si="14"/>
        <v>0</v>
      </c>
      <c r="AV63" s="232"/>
      <c r="AW63" s="232"/>
      <c r="AX63" s="233">
        <f t="shared" si="15"/>
        <v>0</v>
      </c>
      <c r="AY63" s="233"/>
      <c r="AZ63" s="233"/>
      <c r="BA63" s="233"/>
      <c r="BB63" s="234">
        <f t="shared" si="16"/>
        <v>0</v>
      </c>
      <c r="BC63" s="234"/>
      <c r="BD63" s="234"/>
      <c r="BE63" s="234"/>
      <c r="BF63" s="235">
        <f t="shared" si="17"/>
        <v>0</v>
      </c>
      <c r="BG63" s="235"/>
      <c r="BH63" s="235"/>
      <c r="BI63" s="235"/>
      <c r="BJ63" s="288">
        <f t="shared" si="18"/>
        <v>0</v>
      </c>
      <c r="BK63" s="288"/>
      <c r="BQ63" s="238">
        <f t="shared" si="19"/>
        <v>0</v>
      </c>
      <c r="BR63" s="238"/>
      <c r="BS63" s="238"/>
      <c r="BT63" s="238"/>
      <c r="BU63" s="239">
        <f t="shared" si="20"/>
        <v>0</v>
      </c>
      <c r="BV63" s="239"/>
      <c r="BW63" s="239"/>
      <c r="BX63" s="239"/>
      <c r="BY63" s="240">
        <f t="shared" si="21"/>
        <v>0</v>
      </c>
      <c r="BZ63" s="240"/>
      <c r="CA63" s="240"/>
    </row>
    <row r="64" spans="2:79" ht="18.75" customHeight="1" x14ac:dyDescent="0.45">
      <c r="B64" s="224">
        <v>0</v>
      </c>
      <c r="C64" s="224"/>
      <c r="D64" s="61"/>
      <c r="E64" s="181"/>
      <c r="F64" s="181"/>
      <c r="G64" s="62" t="s">
        <v>23</v>
      </c>
      <c r="H64" s="189"/>
      <c r="I64" s="189"/>
      <c r="J64" s="63" t="s">
        <v>19</v>
      </c>
      <c r="K64" s="181"/>
      <c r="L64" s="181"/>
      <c r="M64" s="62" t="s">
        <v>23</v>
      </c>
      <c r="N64" s="189"/>
      <c r="O64" s="189"/>
      <c r="P64" s="183"/>
      <c r="Q64" s="183"/>
      <c r="R64" s="183"/>
      <c r="S64" s="183"/>
      <c r="T64" s="225"/>
      <c r="U64" s="225"/>
      <c r="V64" s="225"/>
      <c r="W64" s="225"/>
      <c r="X64" s="225"/>
      <c r="Y64" s="225"/>
      <c r="Z64" s="225"/>
      <c r="AA64" s="225"/>
      <c r="AB64" s="225">
        <v>0</v>
      </c>
      <c r="AC64" s="225"/>
      <c r="AD64" s="225"/>
      <c r="AE64" s="225"/>
      <c r="AF64" s="190">
        <v>0</v>
      </c>
      <c r="AG64" s="190"/>
      <c r="AH64" s="190"/>
      <c r="AI64" s="190"/>
      <c r="AJ64" s="226">
        <f t="shared" si="11"/>
        <v>0</v>
      </c>
      <c r="AK64" s="226"/>
      <c r="AL64" s="226"/>
      <c r="AM64" s="226"/>
      <c r="AN64" s="185">
        <f t="shared" si="12"/>
        <v>0</v>
      </c>
      <c r="AO64" s="185"/>
      <c r="AP64" s="185"/>
      <c r="AQ64" s="226">
        <f t="shared" si="13"/>
        <v>0</v>
      </c>
      <c r="AR64" s="226"/>
      <c r="AS64" s="226"/>
      <c r="AT64" s="226"/>
      <c r="AU64" s="187">
        <f t="shared" si="14"/>
        <v>0</v>
      </c>
      <c r="AV64" s="187"/>
      <c r="AW64" s="187"/>
      <c r="AX64" s="227">
        <f t="shared" si="15"/>
        <v>0</v>
      </c>
      <c r="AY64" s="227"/>
      <c r="AZ64" s="227"/>
      <c r="BA64" s="227"/>
      <c r="BB64" s="228">
        <f t="shared" si="16"/>
        <v>0</v>
      </c>
      <c r="BC64" s="228"/>
      <c r="BD64" s="228"/>
      <c r="BE64" s="228"/>
      <c r="BF64" s="196">
        <f t="shared" si="17"/>
        <v>0</v>
      </c>
      <c r="BG64" s="196"/>
      <c r="BH64" s="196"/>
      <c r="BI64" s="196"/>
      <c r="BJ64" s="287">
        <f t="shared" si="18"/>
        <v>0</v>
      </c>
      <c r="BK64" s="287"/>
      <c r="BQ64" s="223">
        <f t="shared" si="19"/>
        <v>0</v>
      </c>
      <c r="BR64" s="223"/>
      <c r="BS64" s="223"/>
      <c r="BT64" s="223"/>
      <c r="BU64" s="178">
        <f t="shared" si="20"/>
        <v>0</v>
      </c>
      <c r="BV64" s="178"/>
      <c r="BW64" s="178"/>
      <c r="BX64" s="178"/>
      <c r="BY64" s="179">
        <f t="shared" si="21"/>
        <v>0</v>
      </c>
      <c r="BZ64" s="179"/>
      <c r="CA64" s="179"/>
    </row>
    <row r="65" spans="2:79" ht="18.75" customHeight="1" x14ac:dyDescent="0.45">
      <c r="B65" s="224">
        <v>0</v>
      </c>
      <c r="C65" s="224"/>
      <c r="D65" s="61"/>
      <c r="E65" s="181"/>
      <c r="F65" s="181"/>
      <c r="G65" s="62" t="s">
        <v>23</v>
      </c>
      <c r="H65" s="189"/>
      <c r="I65" s="189"/>
      <c r="J65" s="63" t="s">
        <v>19</v>
      </c>
      <c r="K65" s="181"/>
      <c r="L65" s="181"/>
      <c r="M65" s="62" t="s">
        <v>23</v>
      </c>
      <c r="N65" s="189"/>
      <c r="O65" s="189"/>
      <c r="P65" s="183"/>
      <c r="Q65" s="183"/>
      <c r="R65" s="183"/>
      <c r="S65" s="183"/>
      <c r="T65" s="225"/>
      <c r="U65" s="225"/>
      <c r="V65" s="225"/>
      <c r="W65" s="225"/>
      <c r="X65" s="225"/>
      <c r="Y65" s="225"/>
      <c r="Z65" s="225"/>
      <c r="AA65" s="225"/>
      <c r="AB65" s="225">
        <v>0</v>
      </c>
      <c r="AC65" s="225"/>
      <c r="AD65" s="225"/>
      <c r="AE65" s="225"/>
      <c r="AF65" s="190">
        <v>0</v>
      </c>
      <c r="AG65" s="190"/>
      <c r="AH65" s="190"/>
      <c r="AI65" s="190"/>
      <c r="AJ65" s="226">
        <f t="shared" si="11"/>
        <v>0</v>
      </c>
      <c r="AK65" s="226"/>
      <c r="AL65" s="226"/>
      <c r="AM65" s="226"/>
      <c r="AN65" s="185">
        <f t="shared" si="12"/>
        <v>0</v>
      </c>
      <c r="AO65" s="185"/>
      <c r="AP65" s="185"/>
      <c r="AQ65" s="226">
        <f t="shared" si="13"/>
        <v>0</v>
      </c>
      <c r="AR65" s="226"/>
      <c r="AS65" s="226"/>
      <c r="AT65" s="226"/>
      <c r="AU65" s="187">
        <f t="shared" si="14"/>
        <v>0</v>
      </c>
      <c r="AV65" s="187"/>
      <c r="AW65" s="187"/>
      <c r="AX65" s="227">
        <f t="shared" si="15"/>
        <v>0</v>
      </c>
      <c r="AY65" s="227"/>
      <c r="AZ65" s="227"/>
      <c r="BA65" s="227"/>
      <c r="BB65" s="228">
        <f t="shared" si="16"/>
        <v>0</v>
      </c>
      <c r="BC65" s="228"/>
      <c r="BD65" s="228"/>
      <c r="BE65" s="228"/>
      <c r="BF65" s="196">
        <f t="shared" si="17"/>
        <v>0</v>
      </c>
      <c r="BG65" s="196"/>
      <c r="BH65" s="196"/>
      <c r="BI65" s="196"/>
      <c r="BJ65" s="287">
        <f t="shared" si="18"/>
        <v>0</v>
      </c>
      <c r="BK65" s="287"/>
      <c r="BQ65" s="223">
        <f t="shared" si="19"/>
        <v>0</v>
      </c>
      <c r="BR65" s="223"/>
      <c r="BS65" s="223"/>
      <c r="BT65" s="223"/>
      <c r="BU65" s="178">
        <f t="shared" si="20"/>
        <v>0</v>
      </c>
      <c r="BV65" s="178"/>
      <c r="BW65" s="178"/>
      <c r="BX65" s="178"/>
      <c r="BY65" s="179">
        <f t="shared" si="21"/>
        <v>0</v>
      </c>
      <c r="BZ65" s="179"/>
      <c r="CA65" s="179"/>
    </row>
    <row r="66" spans="2:79" ht="18.75" customHeight="1" x14ac:dyDescent="0.45">
      <c r="B66" s="224">
        <v>0</v>
      </c>
      <c r="C66" s="224"/>
      <c r="D66" s="61"/>
      <c r="E66" s="181"/>
      <c r="F66" s="181"/>
      <c r="G66" s="62" t="s">
        <v>23</v>
      </c>
      <c r="H66" s="189"/>
      <c r="I66" s="189"/>
      <c r="J66" s="63" t="s">
        <v>19</v>
      </c>
      <c r="K66" s="181"/>
      <c r="L66" s="181"/>
      <c r="M66" s="62" t="s">
        <v>23</v>
      </c>
      <c r="N66" s="189"/>
      <c r="O66" s="189"/>
      <c r="P66" s="183"/>
      <c r="Q66" s="183"/>
      <c r="R66" s="183"/>
      <c r="S66" s="183"/>
      <c r="T66" s="225"/>
      <c r="U66" s="225"/>
      <c r="V66" s="225"/>
      <c r="W66" s="225"/>
      <c r="X66" s="225"/>
      <c r="Y66" s="225"/>
      <c r="Z66" s="225"/>
      <c r="AA66" s="225"/>
      <c r="AB66" s="225">
        <v>0</v>
      </c>
      <c r="AC66" s="225"/>
      <c r="AD66" s="225"/>
      <c r="AE66" s="225"/>
      <c r="AF66" s="190">
        <v>0</v>
      </c>
      <c r="AG66" s="190"/>
      <c r="AH66" s="190"/>
      <c r="AI66" s="190"/>
      <c r="AJ66" s="226">
        <f t="shared" si="11"/>
        <v>0</v>
      </c>
      <c r="AK66" s="226"/>
      <c r="AL66" s="226"/>
      <c r="AM66" s="226"/>
      <c r="AN66" s="185">
        <f t="shared" si="12"/>
        <v>0</v>
      </c>
      <c r="AO66" s="185"/>
      <c r="AP66" s="185"/>
      <c r="AQ66" s="226">
        <f t="shared" si="13"/>
        <v>0</v>
      </c>
      <c r="AR66" s="226"/>
      <c r="AS66" s="226"/>
      <c r="AT66" s="226"/>
      <c r="AU66" s="187">
        <f t="shared" si="14"/>
        <v>0</v>
      </c>
      <c r="AV66" s="187"/>
      <c r="AW66" s="187"/>
      <c r="AX66" s="227">
        <f t="shared" si="15"/>
        <v>0</v>
      </c>
      <c r="AY66" s="227"/>
      <c r="AZ66" s="227"/>
      <c r="BA66" s="227"/>
      <c r="BB66" s="228">
        <f t="shared" si="16"/>
        <v>0</v>
      </c>
      <c r="BC66" s="228"/>
      <c r="BD66" s="228"/>
      <c r="BE66" s="228"/>
      <c r="BF66" s="196">
        <f t="shared" si="17"/>
        <v>0</v>
      </c>
      <c r="BG66" s="196"/>
      <c r="BH66" s="196"/>
      <c r="BI66" s="196"/>
      <c r="BJ66" s="287">
        <f t="shared" si="18"/>
        <v>0</v>
      </c>
      <c r="BK66" s="287"/>
      <c r="BQ66" s="223">
        <f t="shared" si="19"/>
        <v>0</v>
      </c>
      <c r="BR66" s="223"/>
      <c r="BS66" s="223"/>
      <c r="BT66" s="223"/>
      <c r="BU66" s="178">
        <f t="shared" si="20"/>
        <v>0</v>
      </c>
      <c r="BV66" s="178"/>
      <c r="BW66" s="178"/>
      <c r="BX66" s="178"/>
      <c r="BY66" s="179">
        <f t="shared" si="21"/>
        <v>0</v>
      </c>
      <c r="BZ66" s="179"/>
      <c r="CA66" s="179"/>
    </row>
    <row r="67" spans="2:79" ht="18.75" customHeight="1" x14ac:dyDescent="0.45">
      <c r="B67" s="224" t="s">
        <v>53</v>
      </c>
      <c r="C67" s="224"/>
      <c r="D67" s="61"/>
      <c r="E67" s="181"/>
      <c r="F67" s="181"/>
      <c r="G67" s="62" t="s">
        <v>23</v>
      </c>
      <c r="H67" s="189"/>
      <c r="I67" s="189"/>
      <c r="J67" s="63" t="s">
        <v>19</v>
      </c>
      <c r="K67" s="181"/>
      <c r="L67" s="181"/>
      <c r="M67" s="62" t="s">
        <v>23</v>
      </c>
      <c r="N67" s="189"/>
      <c r="O67" s="189"/>
      <c r="P67" s="183"/>
      <c r="Q67" s="183"/>
      <c r="R67" s="183"/>
      <c r="S67" s="183"/>
      <c r="T67" s="225"/>
      <c r="U67" s="225"/>
      <c r="V67" s="225"/>
      <c r="W67" s="225"/>
      <c r="X67" s="225"/>
      <c r="Y67" s="225"/>
      <c r="Z67" s="225"/>
      <c r="AA67" s="225"/>
      <c r="AB67" s="225">
        <v>0</v>
      </c>
      <c r="AC67" s="225"/>
      <c r="AD67" s="225"/>
      <c r="AE67" s="225"/>
      <c r="AF67" s="190">
        <v>0</v>
      </c>
      <c r="AG67" s="190"/>
      <c r="AH67" s="190"/>
      <c r="AI67" s="190"/>
      <c r="AJ67" s="226">
        <f t="shared" si="11"/>
        <v>0</v>
      </c>
      <c r="AK67" s="226"/>
      <c r="AL67" s="226"/>
      <c r="AM67" s="226"/>
      <c r="AN67" s="185">
        <f t="shared" si="12"/>
        <v>0</v>
      </c>
      <c r="AO67" s="185"/>
      <c r="AP67" s="185"/>
      <c r="AQ67" s="226">
        <f t="shared" si="13"/>
        <v>0</v>
      </c>
      <c r="AR67" s="226"/>
      <c r="AS67" s="226"/>
      <c r="AT67" s="226"/>
      <c r="AU67" s="187">
        <f t="shared" si="14"/>
        <v>0</v>
      </c>
      <c r="AV67" s="187"/>
      <c r="AW67" s="187"/>
      <c r="AX67" s="227">
        <f t="shared" si="15"/>
        <v>0</v>
      </c>
      <c r="AY67" s="227"/>
      <c r="AZ67" s="227"/>
      <c r="BA67" s="227"/>
      <c r="BB67" s="228">
        <f t="shared" si="16"/>
        <v>0</v>
      </c>
      <c r="BC67" s="228"/>
      <c r="BD67" s="228"/>
      <c r="BE67" s="228"/>
      <c r="BF67" s="196">
        <f t="shared" si="17"/>
        <v>0</v>
      </c>
      <c r="BG67" s="196"/>
      <c r="BH67" s="196"/>
      <c r="BI67" s="196"/>
      <c r="BJ67" s="287">
        <f t="shared" si="18"/>
        <v>0</v>
      </c>
      <c r="BK67" s="287"/>
      <c r="BQ67" s="223">
        <f t="shared" si="19"/>
        <v>0</v>
      </c>
      <c r="BR67" s="223"/>
      <c r="BS67" s="223"/>
      <c r="BT67" s="223"/>
      <c r="BU67" s="178">
        <f t="shared" si="20"/>
        <v>0</v>
      </c>
      <c r="BV67" s="178"/>
      <c r="BW67" s="178"/>
      <c r="BX67" s="178"/>
      <c r="BY67" s="179">
        <f t="shared" si="21"/>
        <v>0</v>
      </c>
      <c r="BZ67" s="179"/>
      <c r="CA67" s="179"/>
    </row>
    <row r="68" spans="2:79" ht="18.75" customHeight="1" x14ac:dyDescent="0.45">
      <c r="B68" s="180" t="s">
        <v>53</v>
      </c>
      <c r="C68" s="180"/>
      <c r="D68" s="61"/>
      <c r="E68" s="181"/>
      <c r="F68" s="181"/>
      <c r="G68" s="62" t="s">
        <v>23</v>
      </c>
      <c r="H68" s="189"/>
      <c r="I68" s="189"/>
      <c r="J68" s="63" t="s">
        <v>19</v>
      </c>
      <c r="K68" s="181"/>
      <c r="L68" s="181"/>
      <c r="M68" s="62" t="s">
        <v>23</v>
      </c>
      <c r="N68" s="189"/>
      <c r="O68" s="189"/>
      <c r="P68" s="183"/>
      <c r="Q68" s="183"/>
      <c r="R68" s="183"/>
      <c r="S68" s="183"/>
      <c r="T68" s="190"/>
      <c r="U68" s="190"/>
      <c r="V68" s="190"/>
      <c r="W68" s="190"/>
      <c r="X68" s="190"/>
      <c r="Y68" s="190"/>
      <c r="Z68" s="190"/>
      <c r="AA68" s="190"/>
      <c r="AB68" s="190">
        <v>0</v>
      </c>
      <c r="AC68" s="190"/>
      <c r="AD68" s="190"/>
      <c r="AE68" s="190"/>
      <c r="AF68" s="190">
        <v>0</v>
      </c>
      <c r="AG68" s="190"/>
      <c r="AH68" s="190"/>
      <c r="AI68" s="190"/>
      <c r="AJ68" s="226">
        <f t="shared" si="11"/>
        <v>0</v>
      </c>
      <c r="AK68" s="226"/>
      <c r="AL68" s="226"/>
      <c r="AM68" s="226"/>
      <c r="AN68" s="185">
        <f t="shared" si="12"/>
        <v>0</v>
      </c>
      <c r="AO68" s="185"/>
      <c r="AP68" s="185"/>
      <c r="AQ68" s="226">
        <f t="shared" si="13"/>
        <v>0</v>
      </c>
      <c r="AR68" s="226"/>
      <c r="AS68" s="226"/>
      <c r="AT68" s="226"/>
      <c r="AU68" s="187">
        <f t="shared" si="14"/>
        <v>0</v>
      </c>
      <c r="AV68" s="187"/>
      <c r="AW68" s="187"/>
      <c r="AX68" s="227">
        <f t="shared" si="15"/>
        <v>0</v>
      </c>
      <c r="AY68" s="227"/>
      <c r="AZ68" s="227"/>
      <c r="BA68" s="227"/>
      <c r="BB68" s="228">
        <f t="shared" si="16"/>
        <v>0</v>
      </c>
      <c r="BC68" s="228"/>
      <c r="BD68" s="228"/>
      <c r="BE68" s="228"/>
      <c r="BF68" s="196">
        <f t="shared" si="17"/>
        <v>0</v>
      </c>
      <c r="BG68" s="196"/>
      <c r="BH68" s="196"/>
      <c r="BI68" s="196"/>
      <c r="BJ68" s="229">
        <f t="shared" si="18"/>
        <v>0</v>
      </c>
      <c r="BK68" s="229"/>
      <c r="BQ68" s="177">
        <f t="shared" si="19"/>
        <v>0</v>
      </c>
      <c r="BR68" s="177"/>
      <c r="BS68" s="177"/>
      <c r="BT68" s="177"/>
      <c r="BU68" s="178">
        <f t="shared" si="20"/>
        <v>0</v>
      </c>
      <c r="BV68" s="178"/>
      <c r="BW68" s="178"/>
      <c r="BX68" s="178"/>
      <c r="BY68" s="179">
        <f t="shared" si="21"/>
        <v>0</v>
      </c>
      <c r="BZ68" s="179"/>
      <c r="CA68" s="179"/>
    </row>
    <row r="69" spans="2:79" ht="18.75" customHeight="1" x14ac:dyDescent="0.45">
      <c r="B69" s="180" t="s">
        <v>53</v>
      </c>
      <c r="C69" s="180"/>
      <c r="D69" s="64"/>
      <c r="E69" s="181"/>
      <c r="F69" s="181"/>
      <c r="G69" s="65" t="s">
        <v>23</v>
      </c>
      <c r="H69" s="189"/>
      <c r="I69" s="189"/>
      <c r="J69" s="66" t="s">
        <v>19</v>
      </c>
      <c r="K69" s="181"/>
      <c r="L69" s="181"/>
      <c r="M69" s="65" t="s">
        <v>23</v>
      </c>
      <c r="N69" s="189"/>
      <c r="O69" s="189"/>
      <c r="P69" s="183"/>
      <c r="Q69" s="183"/>
      <c r="R69" s="183"/>
      <c r="S69" s="183"/>
      <c r="T69" s="190"/>
      <c r="U69" s="190"/>
      <c r="V69" s="190"/>
      <c r="W69" s="190"/>
      <c r="X69" s="190"/>
      <c r="Y69" s="190"/>
      <c r="Z69" s="190"/>
      <c r="AA69" s="190"/>
      <c r="AB69" s="190">
        <v>0</v>
      </c>
      <c r="AC69" s="190"/>
      <c r="AD69" s="190"/>
      <c r="AE69" s="190"/>
      <c r="AF69" s="190">
        <v>0</v>
      </c>
      <c r="AG69" s="190"/>
      <c r="AH69" s="190"/>
      <c r="AI69" s="190"/>
      <c r="AJ69" s="241">
        <f t="shared" si="11"/>
        <v>0</v>
      </c>
      <c r="AK69" s="241"/>
      <c r="AL69" s="241"/>
      <c r="AM69" s="241"/>
      <c r="AN69" s="192">
        <f t="shared" si="12"/>
        <v>0</v>
      </c>
      <c r="AO69" s="192"/>
      <c r="AP69" s="192"/>
      <c r="AQ69" s="241">
        <f t="shared" si="13"/>
        <v>0</v>
      </c>
      <c r="AR69" s="241"/>
      <c r="AS69" s="241"/>
      <c r="AT69" s="241"/>
      <c r="AU69" s="242">
        <f t="shared" si="14"/>
        <v>0</v>
      </c>
      <c r="AV69" s="242"/>
      <c r="AW69" s="242"/>
      <c r="AX69" s="195">
        <f t="shared" si="15"/>
        <v>0</v>
      </c>
      <c r="AY69" s="195"/>
      <c r="AZ69" s="195"/>
      <c r="BA69" s="195"/>
      <c r="BB69" s="243">
        <f t="shared" si="16"/>
        <v>0</v>
      </c>
      <c r="BC69" s="243"/>
      <c r="BD69" s="243"/>
      <c r="BE69" s="243"/>
      <c r="BF69" s="244">
        <f t="shared" si="17"/>
        <v>0</v>
      </c>
      <c r="BG69" s="244"/>
      <c r="BH69" s="244"/>
      <c r="BI69" s="244"/>
      <c r="BJ69" s="245">
        <f t="shared" si="18"/>
        <v>0</v>
      </c>
      <c r="BK69" s="245"/>
      <c r="BQ69" s="198">
        <f t="shared" si="19"/>
        <v>0</v>
      </c>
      <c r="BR69" s="198"/>
      <c r="BS69" s="198"/>
      <c r="BT69" s="198"/>
      <c r="BU69" s="199">
        <f t="shared" si="20"/>
        <v>0</v>
      </c>
      <c r="BV69" s="199"/>
      <c r="BW69" s="199"/>
      <c r="BX69" s="199"/>
      <c r="BY69" s="200">
        <f t="shared" si="21"/>
        <v>0</v>
      </c>
      <c r="BZ69" s="200"/>
      <c r="CA69" s="200"/>
    </row>
    <row r="70" spans="2:79" ht="18.75" customHeight="1" x14ac:dyDescent="0.45">
      <c r="AH70" s="246" t="s">
        <v>24</v>
      </c>
      <c r="AI70" s="246"/>
      <c r="AJ70" s="247">
        <f>SUM(AJ50:AM69)</f>
        <v>0</v>
      </c>
      <c r="AK70" s="247"/>
      <c r="AL70" s="247"/>
      <c r="AM70" s="247"/>
      <c r="AN70" s="248">
        <f>SUM(AN50,AN51,AN52,AN53,AN54,AN55,AN56,AN57,AN58,AN59,AN60,AN61,AN62,AN63,AN64,AN65,AN66,AN67,AN68,AN69)</f>
        <v>0</v>
      </c>
      <c r="AO70" s="248"/>
      <c r="AP70" s="248"/>
      <c r="AQ70" s="249">
        <f>SUM(AQ63:AT69)</f>
        <v>0</v>
      </c>
      <c r="AR70" s="249"/>
      <c r="AS70" s="249"/>
      <c r="AT70" s="249"/>
      <c r="AU70" s="250">
        <f>SUM(AU50,AU51,AU52,AU53,AU54,AU55,AU56,AU57,AU58,AU59,AU60,AU61,AU62,AU63,AU64,AU65,AU66,AU67,AU68,AU69)</f>
        <v>0</v>
      </c>
      <c r="AV70" s="250"/>
      <c r="AW70" s="250"/>
      <c r="AX70" s="251">
        <f>SUM(AX63:BA69)</f>
        <v>0</v>
      </c>
      <c r="AY70" s="251"/>
      <c r="AZ70" s="251"/>
      <c r="BA70" s="251"/>
      <c r="BB70" s="252" t="e">
        <f>SUM(#REF!,BB63,BB64,BB65,BB66,BB67,BB68,BB69)</f>
        <v>#REF!</v>
      </c>
      <c r="BC70" s="252"/>
      <c r="BD70" s="252"/>
      <c r="BE70" s="252"/>
      <c r="BF70" s="253">
        <f>SUM(BF50,BF51,BF52,BF53,BF54,BF55,BF56,BF57,BF58,BF59,BF60,BF61,BF62,BF63,BF64,BF65,BF66,BF67,BF68,BF69)</f>
        <v>0</v>
      </c>
      <c r="BG70" s="253"/>
      <c r="BH70" s="253"/>
      <c r="BI70" s="253"/>
      <c r="BJ70" s="294">
        <f>+SUM(BJ50,BJ51,BJ52,BJ53,BJ54,BJ55,BJ56,BJ57,BJ58,BJ59,BJ60,BJ61,BJ62,BJ63,BJ64,BJ65,BJ66,BJ67,BJ68,BJ69)</f>
        <v>0</v>
      </c>
      <c r="BK70" s="294"/>
      <c r="BQ70" s="255">
        <f>SUM(BQ50:BT69)</f>
        <v>0</v>
      </c>
      <c r="BR70" s="255"/>
      <c r="BS70" s="255"/>
      <c r="BT70" s="255"/>
      <c r="BU70" s="256">
        <f>SUM(BU63:BX69)</f>
        <v>0</v>
      </c>
      <c r="BV70" s="256"/>
      <c r="BW70" s="256"/>
      <c r="BX70" s="256"/>
      <c r="BY70" s="257">
        <f>SUM(BY50,BY51,BY52,BY53,BY54,BY55,BY56,BY57,BY58,BY59,BY60,BY61,BY62,BY63,BY64,BY65,BY66,BY67,BY68,BY69)</f>
        <v>0</v>
      </c>
      <c r="BZ70" s="257"/>
      <c r="CA70" s="257"/>
    </row>
    <row r="71" spans="2:79" ht="18.75" customHeight="1" x14ac:dyDescent="0.45">
      <c r="AH71" s="246"/>
      <c r="AI71" s="246"/>
      <c r="AJ71" s="247"/>
      <c r="AK71" s="247"/>
      <c r="AL71" s="247"/>
      <c r="AM71" s="247"/>
      <c r="AN71" s="248"/>
      <c r="AO71" s="248"/>
      <c r="AP71" s="248"/>
      <c r="AQ71" s="249"/>
      <c r="AR71" s="249"/>
      <c r="AS71" s="249"/>
      <c r="AT71" s="249"/>
      <c r="AU71" s="250"/>
      <c r="AV71" s="250"/>
      <c r="AW71" s="250"/>
      <c r="AX71" s="251"/>
      <c r="AY71" s="251"/>
      <c r="AZ71" s="251"/>
      <c r="BA71" s="251"/>
      <c r="BB71" s="252"/>
      <c r="BC71" s="252"/>
      <c r="BD71" s="252"/>
      <c r="BE71" s="252"/>
      <c r="BF71" s="253"/>
      <c r="BG71" s="253"/>
      <c r="BH71" s="253"/>
      <c r="BI71" s="253"/>
      <c r="BJ71" s="294"/>
      <c r="BK71" s="294"/>
      <c r="BQ71" s="255"/>
      <c r="BR71" s="255"/>
      <c r="BS71" s="255"/>
      <c r="BT71" s="255"/>
      <c r="BU71" s="256"/>
      <c r="BV71" s="256"/>
      <c r="BW71" s="256"/>
      <c r="BX71" s="256"/>
      <c r="BY71" s="257"/>
      <c r="BZ71" s="257"/>
      <c r="CA71" s="257"/>
    </row>
    <row r="73" spans="2:79" ht="18.75" customHeight="1" x14ac:dyDescent="0.45">
      <c r="B73" s="258" t="s">
        <v>54</v>
      </c>
      <c r="C73" s="258"/>
      <c r="D73" s="258"/>
      <c r="E73" s="259" t="s">
        <v>55</v>
      </c>
      <c r="F73" s="259"/>
      <c r="G73" s="259"/>
      <c r="H73" s="259"/>
      <c r="I73" s="260" t="s">
        <v>56</v>
      </c>
      <c r="J73" s="260"/>
      <c r="K73" s="260"/>
      <c r="L73" s="260"/>
      <c r="M73" s="260"/>
      <c r="N73" s="76"/>
      <c r="O73" s="289" t="s">
        <v>61</v>
      </c>
      <c r="P73" s="289"/>
      <c r="Q73" s="289"/>
      <c r="R73" s="290" t="s">
        <v>62</v>
      </c>
      <c r="S73" s="290"/>
      <c r="T73" s="290"/>
      <c r="U73" s="290"/>
      <c r="V73" s="290"/>
      <c r="W73" s="290" t="s">
        <v>55</v>
      </c>
      <c r="X73" s="290"/>
      <c r="Y73" s="290"/>
      <c r="Z73" s="260" t="s">
        <v>56</v>
      </c>
      <c r="AA73" s="260"/>
      <c r="AB73" s="260"/>
      <c r="AC73" s="260"/>
      <c r="AD73" s="76"/>
      <c r="AE73" s="261" t="s">
        <v>57</v>
      </c>
      <c r="AF73" s="261"/>
      <c r="AG73" s="261"/>
      <c r="AH73" s="262" t="s">
        <v>55</v>
      </c>
      <c r="AI73" s="262"/>
      <c r="AJ73" s="262"/>
      <c r="AK73" s="262"/>
      <c r="AL73" s="263" t="s">
        <v>24</v>
      </c>
      <c r="AM73" s="263"/>
      <c r="AN73" s="263"/>
      <c r="AO73" s="263"/>
      <c r="AP73" s="263"/>
      <c r="AT73" s="264" t="s">
        <v>59</v>
      </c>
      <c r="AU73" s="264"/>
      <c r="AV73" s="264"/>
      <c r="AW73" s="265" t="s">
        <v>50</v>
      </c>
      <c r="AX73" s="265"/>
      <c r="AY73" s="265"/>
      <c r="AZ73" s="265"/>
      <c r="BA73" s="265"/>
      <c r="BB73" s="266" t="s">
        <v>60</v>
      </c>
      <c r="BC73" s="266"/>
      <c r="BD73" s="266"/>
      <c r="BE73" s="266"/>
      <c r="BF73" s="266"/>
      <c r="BG73" s="266"/>
    </row>
    <row r="74" spans="2:79" ht="18.75" customHeight="1" x14ac:dyDescent="0.45">
      <c r="B74" s="258"/>
      <c r="C74" s="258"/>
      <c r="D74" s="258"/>
      <c r="E74" s="267">
        <f>BY70</f>
        <v>0</v>
      </c>
      <c r="F74" s="267"/>
      <c r="G74" s="267"/>
      <c r="H74" s="267"/>
      <c r="I74" s="268">
        <f>BF70</f>
        <v>0</v>
      </c>
      <c r="J74" s="268"/>
      <c r="K74" s="268"/>
      <c r="L74" s="268"/>
      <c r="M74" s="268"/>
      <c r="N74" s="76"/>
      <c r="O74" s="289"/>
      <c r="P74" s="289"/>
      <c r="Q74" s="289"/>
      <c r="R74" s="291" t="str">
        <f>IFERROR(IF(AJ70/AN70&gt;3500,3500,AJ70/AN70),"0")</f>
        <v>0</v>
      </c>
      <c r="S74" s="291"/>
      <c r="T74" s="291"/>
      <c r="U74" s="291"/>
      <c r="V74" s="291"/>
      <c r="W74" s="292">
        <f>ROUNDDOWN((TIME(0,BJ70,0)/"1:0:0"),0)</f>
        <v>0</v>
      </c>
      <c r="X74" s="292"/>
      <c r="Y74" s="292"/>
      <c r="Z74" s="293">
        <f>R74*W74</f>
        <v>0</v>
      </c>
      <c r="AA74" s="293"/>
      <c r="AB74" s="293"/>
      <c r="AC74" s="293"/>
      <c r="AD74" s="76"/>
      <c r="AE74" s="261"/>
      <c r="AF74" s="261"/>
      <c r="AG74" s="261"/>
      <c r="AH74" s="269">
        <f>E74+W74</f>
        <v>0</v>
      </c>
      <c r="AI74" s="269"/>
      <c r="AJ74" s="269"/>
      <c r="AK74" s="269"/>
      <c r="AL74" s="270">
        <f>I74+Z74</f>
        <v>0</v>
      </c>
      <c r="AM74" s="270"/>
      <c r="AN74" s="270"/>
      <c r="AO74" s="270"/>
      <c r="AP74" s="270"/>
      <c r="AT74" s="264"/>
      <c r="AU74" s="264"/>
      <c r="AV74" s="264"/>
      <c r="AW74" s="271">
        <f>SUM(AH43,AH74)</f>
        <v>16</v>
      </c>
      <c r="AX74" s="271"/>
      <c r="AY74" s="271"/>
      <c r="AZ74" s="271"/>
      <c r="BA74" s="271"/>
      <c r="BB74" s="272">
        <f>SUM(AL43,AL74)</f>
        <v>40125</v>
      </c>
      <c r="BC74" s="272"/>
      <c r="BD74" s="272"/>
      <c r="BE74" s="272"/>
      <c r="BF74" s="272"/>
      <c r="BG74" s="272"/>
    </row>
    <row r="75" spans="2:79" ht="18.75" customHeight="1" x14ac:dyDescent="0.45">
      <c r="B75" s="258"/>
      <c r="C75" s="258"/>
      <c r="D75" s="258"/>
      <c r="E75" s="267"/>
      <c r="F75" s="267"/>
      <c r="G75" s="267"/>
      <c r="H75" s="267"/>
      <c r="I75" s="268"/>
      <c r="J75" s="268"/>
      <c r="K75" s="268"/>
      <c r="L75" s="268"/>
      <c r="M75" s="268"/>
      <c r="N75" s="76"/>
      <c r="O75" s="289"/>
      <c r="P75" s="289"/>
      <c r="Q75" s="289"/>
      <c r="R75" s="291"/>
      <c r="S75" s="291"/>
      <c r="T75" s="291"/>
      <c r="U75" s="291"/>
      <c r="V75" s="291"/>
      <c r="W75" s="292"/>
      <c r="X75" s="292"/>
      <c r="Y75" s="292"/>
      <c r="Z75" s="293"/>
      <c r="AA75" s="293"/>
      <c r="AB75" s="293"/>
      <c r="AC75" s="293"/>
      <c r="AD75" s="76"/>
      <c r="AE75" s="261"/>
      <c r="AF75" s="261"/>
      <c r="AG75" s="261"/>
      <c r="AH75" s="269"/>
      <c r="AI75" s="269"/>
      <c r="AJ75" s="269"/>
      <c r="AK75" s="269"/>
      <c r="AL75" s="270"/>
      <c r="AM75" s="270"/>
      <c r="AN75" s="270"/>
      <c r="AO75" s="270"/>
      <c r="AP75" s="270"/>
      <c r="AT75" s="264"/>
      <c r="AU75" s="264"/>
      <c r="AV75" s="264"/>
      <c r="AW75" s="271"/>
      <c r="AX75" s="271"/>
      <c r="AY75" s="271"/>
      <c r="AZ75" s="271"/>
      <c r="BA75" s="271"/>
      <c r="BB75" s="272"/>
      <c r="BC75" s="272"/>
      <c r="BD75" s="272"/>
      <c r="BE75" s="272"/>
      <c r="BF75" s="272"/>
      <c r="BG75" s="272"/>
    </row>
  </sheetData>
  <mergeCells count="1154">
    <mergeCell ref="AW74:BA75"/>
    <mergeCell ref="BB74:BG75"/>
    <mergeCell ref="AH70:AI71"/>
    <mergeCell ref="AJ70:AM71"/>
    <mergeCell ref="AN70:AP71"/>
    <mergeCell ref="AQ70:AT71"/>
    <mergeCell ref="AU70:AW71"/>
    <mergeCell ref="AX70:BA71"/>
    <mergeCell ref="BB70:BE71"/>
    <mergeCell ref="BF70:BI71"/>
    <mergeCell ref="BJ70:BK71"/>
    <mergeCell ref="BQ70:BT71"/>
    <mergeCell ref="BU70:BX71"/>
    <mergeCell ref="BY70:CA71"/>
    <mergeCell ref="B73:D75"/>
    <mergeCell ref="E73:H73"/>
    <mergeCell ref="I73:M73"/>
    <mergeCell ref="O73:Q75"/>
    <mergeCell ref="R73:V73"/>
    <mergeCell ref="W73:Y73"/>
    <mergeCell ref="Z73:AC73"/>
    <mergeCell ref="AE73:AG75"/>
    <mergeCell ref="AH73:AK73"/>
    <mergeCell ref="AL73:AP73"/>
    <mergeCell ref="AT73:AV75"/>
    <mergeCell ref="AW73:BA73"/>
    <mergeCell ref="BB73:BG73"/>
    <mergeCell ref="E74:H75"/>
    <mergeCell ref="I74:M75"/>
    <mergeCell ref="R74:V75"/>
    <mergeCell ref="W74:Y75"/>
    <mergeCell ref="Z74:AC75"/>
    <mergeCell ref="AH74:AK75"/>
    <mergeCell ref="AL74:AP75"/>
    <mergeCell ref="BJ68:BK68"/>
    <mergeCell ref="BQ68:BT68"/>
    <mergeCell ref="BU68:BX68"/>
    <mergeCell ref="BY68:CA68"/>
    <mergeCell ref="B69:C69"/>
    <mergeCell ref="E69:F69"/>
    <mergeCell ref="H69:I69"/>
    <mergeCell ref="K69:L69"/>
    <mergeCell ref="N69:O69"/>
    <mergeCell ref="P69:S69"/>
    <mergeCell ref="T69:W69"/>
    <mergeCell ref="X69:AA69"/>
    <mergeCell ref="AB69:AE69"/>
    <mergeCell ref="AF69:AI69"/>
    <mergeCell ref="AJ69:AM69"/>
    <mergeCell ref="AN69:AP69"/>
    <mergeCell ref="AQ69:AT69"/>
    <mergeCell ref="AU69:AW69"/>
    <mergeCell ref="AX69:BA69"/>
    <mergeCell ref="BB69:BE69"/>
    <mergeCell ref="BF69:BI69"/>
    <mergeCell ref="BJ69:BK69"/>
    <mergeCell ref="BQ69:BT69"/>
    <mergeCell ref="BU69:BX69"/>
    <mergeCell ref="BY69:CA69"/>
    <mergeCell ref="B68:C68"/>
    <mergeCell ref="E68:F68"/>
    <mergeCell ref="H68:I68"/>
    <mergeCell ref="K68:L68"/>
    <mergeCell ref="N68:O68"/>
    <mergeCell ref="P68:S68"/>
    <mergeCell ref="T68:W68"/>
    <mergeCell ref="X68:AA68"/>
    <mergeCell ref="AB68:AE68"/>
    <mergeCell ref="AF68:AI68"/>
    <mergeCell ref="AJ68:AM68"/>
    <mergeCell ref="AN68:AP68"/>
    <mergeCell ref="AQ68:AT68"/>
    <mergeCell ref="AU68:AW68"/>
    <mergeCell ref="AX68:BA68"/>
    <mergeCell ref="BB68:BE68"/>
    <mergeCell ref="BF68:BI68"/>
    <mergeCell ref="BJ66:BK66"/>
    <mergeCell ref="BQ66:BT66"/>
    <mergeCell ref="BU66:BX66"/>
    <mergeCell ref="BY66:CA66"/>
    <mergeCell ref="B67:C67"/>
    <mergeCell ref="E67:F67"/>
    <mergeCell ref="H67:I67"/>
    <mergeCell ref="K67:L67"/>
    <mergeCell ref="N67:O67"/>
    <mergeCell ref="P67:S67"/>
    <mergeCell ref="T67:W67"/>
    <mergeCell ref="X67:AA67"/>
    <mergeCell ref="AB67:AE67"/>
    <mergeCell ref="AF67:AI67"/>
    <mergeCell ref="AJ67:AM67"/>
    <mergeCell ref="AN67:AP67"/>
    <mergeCell ref="AQ67:AT67"/>
    <mergeCell ref="AU67:AW67"/>
    <mergeCell ref="AX67:BA67"/>
    <mergeCell ref="BB67:BE67"/>
    <mergeCell ref="BF67:BI67"/>
    <mergeCell ref="BJ67:BK67"/>
    <mergeCell ref="BQ67:BT67"/>
    <mergeCell ref="BU67:BX67"/>
    <mergeCell ref="BY67:CA67"/>
    <mergeCell ref="B66:C66"/>
    <mergeCell ref="E66:F66"/>
    <mergeCell ref="H66:I66"/>
    <mergeCell ref="K66:L66"/>
    <mergeCell ref="N66:O66"/>
    <mergeCell ref="P66:S66"/>
    <mergeCell ref="T66:W66"/>
    <mergeCell ref="X66:AA66"/>
    <mergeCell ref="AB66:AE66"/>
    <mergeCell ref="AF66:AI66"/>
    <mergeCell ref="AJ66:AM66"/>
    <mergeCell ref="AN66:AP66"/>
    <mergeCell ref="AQ66:AT66"/>
    <mergeCell ref="AU66:AW66"/>
    <mergeCell ref="AX66:BA66"/>
    <mergeCell ref="BB66:BE66"/>
    <mergeCell ref="BF66:BI66"/>
    <mergeCell ref="BJ64:BK64"/>
    <mergeCell ref="BQ64:BT64"/>
    <mergeCell ref="BU64:BX64"/>
    <mergeCell ref="BY64:CA64"/>
    <mergeCell ref="B65:C65"/>
    <mergeCell ref="E65:F65"/>
    <mergeCell ref="H65:I65"/>
    <mergeCell ref="K65:L65"/>
    <mergeCell ref="N65:O65"/>
    <mergeCell ref="P65:S65"/>
    <mergeCell ref="T65:W65"/>
    <mergeCell ref="X65:AA65"/>
    <mergeCell ref="AB65:AE65"/>
    <mergeCell ref="AF65:AI65"/>
    <mergeCell ref="AJ65:AM65"/>
    <mergeCell ref="AN65:AP65"/>
    <mergeCell ref="AQ65:AT65"/>
    <mergeCell ref="AU65:AW65"/>
    <mergeCell ref="AX65:BA65"/>
    <mergeCell ref="BB65:BE65"/>
    <mergeCell ref="BF65:BI65"/>
    <mergeCell ref="BJ65:BK65"/>
    <mergeCell ref="BQ65:BT65"/>
    <mergeCell ref="BU65:BX65"/>
    <mergeCell ref="BY65:CA65"/>
    <mergeCell ref="B64:C64"/>
    <mergeCell ref="E64:F64"/>
    <mergeCell ref="H64:I64"/>
    <mergeCell ref="K64:L64"/>
    <mergeCell ref="N64:O64"/>
    <mergeCell ref="P64:S64"/>
    <mergeCell ref="T64:W64"/>
    <mergeCell ref="X64:AA64"/>
    <mergeCell ref="AB64:AE64"/>
    <mergeCell ref="AF64:AI64"/>
    <mergeCell ref="AJ64:AM64"/>
    <mergeCell ref="AN64:AP64"/>
    <mergeCell ref="AQ64:AT64"/>
    <mergeCell ref="AU64:AW64"/>
    <mergeCell ref="AX64:BA64"/>
    <mergeCell ref="BB64:BE64"/>
    <mergeCell ref="BF64:BI64"/>
    <mergeCell ref="BJ62:BK62"/>
    <mergeCell ref="BQ62:BT62"/>
    <mergeCell ref="BU62:BX62"/>
    <mergeCell ref="BY62:CA62"/>
    <mergeCell ref="B63:C63"/>
    <mergeCell ref="E63:F63"/>
    <mergeCell ref="H63:I63"/>
    <mergeCell ref="K63:L63"/>
    <mergeCell ref="N63:O63"/>
    <mergeCell ref="P63:S63"/>
    <mergeCell ref="T63:W63"/>
    <mergeCell ref="X63:AA63"/>
    <mergeCell ref="AB63:AE63"/>
    <mergeCell ref="AF63:AI63"/>
    <mergeCell ref="AJ63:AM63"/>
    <mergeCell ref="AN63:AP63"/>
    <mergeCell ref="AQ63:AT63"/>
    <mergeCell ref="AU63:AW63"/>
    <mergeCell ref="AX63:BA63"/>
    <mergeCell ref="BB63:BE63"/>
    <mergeCell ref="BF63:BI63"/>
    <mergeCell ref="BJ63:BK63"/>
    <mergeCell ref="BQ63:BT63"/>
    <mergeCell ref="BU63:BX63"/>
    <mergeCell ref="BY63:CA63"/>
    <mergeCell ref="B62:C62"/>
    <mergeCell ref="E62:F62"/>
    <mergeCell ref="H62:I62"/>
    <mergeCell ref="K62:L62"/>
    <mergeCell ref="N62:O62"/>
    <mergeCell ref="P62:S62"/>
    <mergeCell ref="T62:W62"/>
    <mergeCell ref="X62:AA62"/>
    <mergeCell ref="AB62:AE62"/>
    <mergeCell ref="AF62:AI62"/>
    <mergeCell ref="AJ62:AM62"/>
    <mergeCell ref="AN62:AP62"/>
    <mergeCell ref="AQ62:AT62"/>
    <mergeCell ref="AU62:AW62"/>
    <mergeCell ref="AX62:BA62"/>
    <mergeCell ref="BB62:BE62"/>
    <mergeCell ref="BF62:BI62"/>
    <mergeCell ref="BJ60:BK60"/>
    <mergeCell ref="BQ60:BT60"/>
    <mergeCell ref="BU60:BX60"/>
    <mergeCell ref="BY60:CA60"/>
    <mergeCell ref="B61:C61"/>
    <mergeCell ref="E61:F61"/>
    <mergeCell ref="H61:I61"/>
    <mergeCell ref="K61:L61"/>
    <mergeCell ref="N61:O61"/>
    <mergeCell ref="P61:S61"/>
    <mergeCell ref="T61:W61"/>
    <mergeCell ref="X61:AA61"/>
    <mergeCell ref="AB61:AE61"/>
    <mergeCell ref="AF61:AI61"/>
    <mergeCell ref="AJ61:AM61"/>
    <mergeCell ref="AN61:AP61"/>
    <mergeCell ref="AQ61:AT61"/>
    <mergeCell ref="AU61:AW61"/>
    <mergeCell ref="AX61:BA61"/>
    <mergeCell ref="BB61:BE61"/>
    <mergeCell ref="BF61:BI61"/>
    <mergeCell ref="BJ61:BK61"/>
    <mergeCell ref="BQ61:BT61"/>
    <mergeCell ref="BU61:BX61"/>
    <mergeCell ref="BY61:CA61"/>
    <mergeCell ref="B60:C60"/>
    <mergeCell ref="E60:F60"/>
    <mergeCell ref="H60:I60"/>
    <mergeCell ref="K60:L60"/>
    <mergeCell ref="N60:O60"/>
    <mergeCell ref="P60:S60"/>
    <mergeCell ref="T60:W60"/>
    <mergeCell ref="X60:AA60"/>
    <mergeCell ref="AB60:AE60"/>
    <mergeCell ref="AF60:AI60"/>
    <mergeCell ref="AJ60:AM60"/>
    <mergeCell ref="AN60:AP60"/>
    <mergeCell ref="AQ60:AT60"/>
    <mergeCell ref="AU60:AW60"/>
    <mergeCell ref="AX60:BA60"/>
    <mergeCell ref="BB60:BE60"/>
    <mergeCell ref="BF60:BI60"/>
    <mergeCell ref="BJ58:BK58"/>
    <mergeCell ref="BQ58:BT58"/>
    <mergeCell ref="BU58:BX58"/>
    <mergeCell ref="BY58:CA58"/>
    <mergeCell ref="B59:C59"/>
    <mergeCell ref="E59:F59"/>
    <mergeCell ref="H59:I59"/>
    <mergeCell ref="K59:L59"/>
    <mergeCell ref="N59:O59"/>
    <mergeCell ref="P59:S59"/>
    <mergeCell ref="T59:W59"/>
    <mergeCell ref="X59:AA59"/>
    <mergeCell ref="AB59:AE59"/>
    <mergeCell ref="AF59:AI59"/>
    <mergeCell ref="AJ59:AM59"/>
    <mergeCell ref="AN59:AP59"/>
    <mergeCell ref="AQ59:AT59"/>
    <mergeCell ref="AU59:AW59"/>
    <mergeCell ref="AX59:BA59"/>
    <mergeCell ref="BB59:BE59"/>
    <mergeCell ref="BF59:BI59"/>
    <mergeCell ref="BJ59:BK59"/>
    <mergeCell ref="BQ59:BT59"/>
    <mergeCell ref="BU59:BX59"/>
    <mergeCell ref="BY59:CA59"/>
    <mergeCell ref="B58:C58"/>
    <mergeCell ref="E58:F58"/>
    <mergeCell ref="H58:I58"/>
    <mergeCell ref="K58:L58"/>
    <mergeCell ref="N58:O58"/>
    <mergeCell ref="P58:S58"/>
    <mergeCell ref="T58:W58"/>
    <mergeCell ref="X58:AA58"/>
    <mergeCell ref="AB58:AE58"/>
    <mergeCell ref="AF58:AI58"/>
    <mergeCell ref="AJ58:AM58"/>
    <mergeCell ref="AN58:AP58"/>
    <mergeCell ref="AQ58:AT58"/>
    <mergeCell ref="AU58:AW58"/>
    <mergeCell ref="AX58:BA58"/>
    <mergeCell ref="BB58:BE58"/>
    <mergeCell ref="BF58:BI58"/>
    <mergeCell ref="BJ56:BK56"/>
    <mergeCell ref="BQ56:BT56"/>
    <mergeCell ref="BU56:BX56"/>
    <mergeCell ref="BY56:CA56"/>
    <mergeCell ref="B57:C57"/>
    <mergeCell ref="E57:F57"/>
    <mergeCell ref="H57:I57"/>
    <mergeCell ref="K57:L57"/>
    <mergeCell ref="N57:O57"/>
    <mergeCell ref="P57:S57"/>
    <mergeCell ref="T57:W57"/>
    <mergeCell ref="X57:AA57"/>
    <mergeCell ref="AB57:AE57"/>
    <mergeCell ref="AF57:AI57"/>
    <mergeCell ref="AJ57:AM57"/>
    <mergeCell ref="AN57:AP57"/>
    <mergeCell ref="AQ57:AT57"/>
    <mergeCell ref="AU57:AW57"/>
    <mergeCell ref="AX57:BA57"/>
    <mergeCell ref="BB57:BE57"/>
    <mergeCell ref="BF57:BI57"/>
    <mergeCell ref="BJ57:BK57"/>
    <mergeCell ref="BQ57:BT57"/>
    <mergeCell ref="BU57:BX57"/>
    <mergeCell ref="BY57:CA57"/>
    <mergeCell ref="B56:C56"/>
    <mergeCell ref="E56:F56"/>
    <mergeCell ref="H56:I56"/>
    <mergeCell ref="K56:L56"/>
    <mergeCell ref="N56:O56"/>
    <mergeCell ref="P56:S56"/>
    <mergeCell ref="T56:W56"/>
    <mergeCell ref="X56:AA56"/>
    <mergeCell ref="AB56:AE56"/>
    <mergeCell ref="AF56:AI56"/>
    <mergeCell ref="AJ56:AM56"/>
    <mergeCell ref="AN56:AP56"/>
    <mergeCell ref="AQ56:AT56"/>
    <mergeCell ref="AU56:AW56"/>
    <mergeCell ref="AX56:BA56"/>
    <mergeCell ref="BB56:BE56"/>
    <mergeCell ref="BF56:BI56"/>
    <mergeCell ref="BJ54:BK54"/>
    <mergeCell ref="BQ54:BT54"/>
    <mergeCell ref="BU54:BX54"/>
    <mergeCell ref="BY54:CA54"/>
    <mergeCell ref="B55:C55"/>
    <mergeCell ref="E55:F55"/>
    <mergeCell ref="H55:I55"/>
    <mergeCell ref="K55:L55"/>
    <mergeCell ref="N55:O55"/>
    <mergeCell ref="P55:S55"/>
    <mergeCell ref="T55:W55"/>
    <mergeCell ref="X55:AA55"/>
    <mergeCell ref="AB55:AE55"/>
    <mergeCell ref="AF55:AI55"/>
    <mergeCell ref="AJ55:AM55"/>
    <mergeCell ref="AN55:AP55"/>
    <mergeCell ref="AQ55:AT55"/>
    <mergeCell ref="AU55:AW55"/>
    <mergeCell ref="AX55:BA55"/>
    <mergeCell ref="BB55:BE55"/>
    <mergeCell ref="BF55:BI55"/>
    <mergeCell ref="BJ55:BK55"/>
    <mergeCell ref="BQ55:BT55"/>
    <mergeCell ref="BU55:BX55"/>
    <mergeCell ref="BY55:CA55"/>
    <mergeCell ref="B54:C54"/>
    <mergeCell ref="E54:F54"/>
    <mergeCell ref="H54:I54"/>
    <mergeCell ref="K54:L54"/>
    <mergeCell ref="N54:O54"/>
    <mergeCell ref="P54:S54"/>
    <mergeCell ref="T54:W54"/>
    <mergeCell ref="X54:AA54"/>
    <mergeCell ref="AB54:AE54"/>
    <mergeCell ref="AF54:AI54"/>
    <mergeCell ref="AJ54:AM54"/>
    <mergeCell ref="AN54:AP54"/>
    <mergeCell ref="AQ54:AT54"/>
    <mergeCell ref="AU54:AW54"/>
    <mergeCell ref="AX54:BA54"/>
    <mergeCell ref="BB54:BE54"/>
    <mergeCell ref="BF54:BI54"/>
    <mergeCell ref="BJ52:BK52"/>
    <mergeCell ref="BQ52:BT52"/>
    <mergeCell ref="BU52:BX52"/>
    <mergeCell ref="BY52:CA52"/>
    <mergeCell ref="B53:C53"/>
    <mergeCell ref="E53:F53"/>
    <mergeCell ref="H53:I53"/>
    <mergeCell ref="K53:L53"/>
    <mergeCell ref="N53:O53"/>
    <mergeCell ref="P53:S53"/>
    <mergeCell ref="T53:W53"/>
    <mergeCell ref="X53:AA53"/>
    <mergeCell ref="AB53:AE53"/>
    <mergeCell ref="AF53:AI53"/>
    <mergeCell ref="AJ53:AM53"/>
    <mergeCell ref="AN53:AP53"/>
    <mergeCell ref="AQ53:AT53"/>
    <mergeCell ref="AU53:AW53"/>
    <mergeCell ref="AX53:BA53"/>
    <mergeCell ref="BB53:BE53"/>
    <mergeCell ref="BF53:BI53"/>
    <mergeCell ref="BJ53:BK53"/>
    <mergeCell ref="BQ53:BT53"/>
    <mergeCell ref="BU53:BX53"/>
    <mergeCell ref="BY53:CA53"/>
    <mergeCell ref="B52:C52"/>
    <mergeCell ref="E52:F52"/>
    <mergeCell ref="H52:I52"/>
    <mergeCell ref="K52:L52"/>
    <mergeCell ref="N52:O52"/>
    <mergeCell ref="P52:S52"/>
    <mergeCell ref="T52:W52"/>
    <mergeCell ref="X52:AA52"/>
    <mergeCell ref="AB52:AE52"/>
    <mergeCell ref="AF52:AI52"/>
    <mergeCell ref="AJ52:AM52"/>
    <mergeCell ref="AN52:AP52"/>
    <mergeCell ref="AQ52:AT52"/>
    <mergeCell ref="AU52:AW52"/>
    <mergeCell ref="AX52:BA52"/>
    <mergeCell ref="BB52:BE52"/>
    <mergeCell ref="BF52:BI52"/>
    <mergeCell ref="BJ50:BK50"/>
    <mergeCell ref="BQ50:BT50"/>
    <mergeCell ref="BU50:BX50"/>
    <mergeCell ref="BY50:CA50"/>
    <mergeCell ref="B51:C51"/>
    <mergeCell ref="E51:F51"/>
    <mergeCell ref="H51:I51"/>
    <mergeCell ref="K51:L51"/>
    <mergeCell ref="N51:O51"/>
    <mergeCell ref="P51:S51"/>
    <mergeCell ref="T51:W51"/>
    <mergeCell ref="X51:AA51"/>
    <mergeCell ref="AB51:AE51"/>
    <mergeCell ref="AF51:AI51"/>
    <mergeCell ref="AJ51:AM51"/>
    <mergeCell ref="AN51:AP51"/>
    <mergeCell ref="AQ51:AT51"/>
    <mergeCell ref="AU51:AW51"/>
    <mergeCell ref="AX51:BA51"/>
    <mergeCell ref="BB51:BE51"/>
    <mergeCell ref="BF51:BI51"/>
    <mergeCell ref="BJ51:BK51"/>
    <mergeCell ref="BQ51:BT51"/>
    <mergeCell ref="BU51:BX51"/>
    <mergeCell ref="BY51:CA51"/>
    <mergeCell ref="B50:C50"/>
    <mergeCell ref="E50:F50"/>
    <mergeCell ref="H50:I50"/>
    <mergeCell ref="K50:L50"/>
    <mergeCell ref="N50:O50"/>
    <mergeCell ref="P50:S50"/>
    <mergeCell ref="T50:W50"/>
    <mergeCell ref="X50:AA50"/>
    <mergeCell ref="AB50:AE50"/>
    <mergeCell ref="AF50:AI50"/>
    <mergeCell ref="AJ50:AM50"/>
    <mergeCell ref="AN50:AP50"/>
    <mergeCell ref="AQ50:AT50"/>
    <mergeCell ref="AU50:AW50"/>
    <mergeCell ref="AX50:BA50"/>
    <mergeCell ref="BB50:BE50"/>
    <mergeCell ref="BF50:BI50"/>
    <mergeCell ref="B47:C49"/>
    <mergeCell ref="D47:D49"/>
    <mergeCell ref="E47:O47"/>
    <mergeCell ref="P47:W47"/>
    <mergeCell ref="X47:AA49"/>
    <mergeCell ref="AB47:AI47"/>
    <mergeCell ref="AJ47:AM49"/>
    <mergeCell ref="AN47:AP49"/>
    <mergeCell ref="AQ47:AT49"/>
    <mergeCell ref="AU47:AW49"/>
    <mergeCell ref="AX47:BA49"/>
    <mergeCell ref="BB47:BE49"/>
    <mergeCell ref="BF47:BI49"/>
    <mergeCell ref="BJ47:BK49"/>
    <mergeCell ref="BQ47:BT49"/>
    <mergeCell ref="BU47:BX49"/>
    <mergeCell ref="BY47:CA49"/>
    <mergeCell ref="P48:S49"/>
    <mergeCell ref="T48:W49"/>
    <mergeCell ref="AB48:AE49"/>
    <mergeCell ref="AF48:AI49"/>
    <mergeCell ref="E49:I49"/>
    <mergeCell ref="K49:O49"/>
    <mergeCell ref="BJ38:BK38"/>
    <mergeCell ref="BQ38:BT38"/>
    <mergeCell ref="BU38:BX38"/>
    <mergeCell ref="BY38:CA38"/>
    <mergeCell ref="AH39:AI40"/>
    <mergeCell ref="AJ39:AM40"/>
    <mergeCell ref="AN39:AP40"/>
    <mergeCell ref="AQ39:AT40"/>
    <mergeCell ref="AU39:AW40"/>
    <mergeCell ref="AX39:BA40"/>
    <mergeCell ref="BB39:BE40"/>
    <mergeCell ref="BF39:BI40"/>
    <mergeCell ref="BJ39:BK40"/>
    <mergeCell ref="BQ39:BT40"/>
    <mergeCell ref="BU39:BX40"/>
    <mergeCell ref="BY39:CA40"/>
    <mergeCell ref="B42:D44"/>
    <mergeCell ref="E42:H42"/>
    <mergeCell ref="I42:M42"/>
    <mergeCell ref="AE42:AG44"/>
    <mergeCell ref="AH42:AK42"/>
    <mergeCell ref="AL42:AP42"/>
    <mergeCell ref="E43:H44"/>
    <mergeCell ref="I43:M44"/>
    <mergeCell ref="AH43:AK44"/>
    <mergeCell ref="AL43:AP44"/>
    <mergeCell ref="B38:C38"/>
    <mergeCell ref="E38:F38"/>
    <mergeCell ref="H38:I38"/>
    <mergeCell ref="K38:L38"/>
    <mergeCell ref="N38:O38"/>
    <mergeCell ref="P38:S38"/>
    <mergeCell ref="T38:W38"/>
    <mergeCell ref="X38:AA38"/>
    <mergeCell ref="AB38:AE38"/>
    <mergeCell ref="AF38:AI38"/>
    <mergeCell ref="AJ38:AM38"/>
    <mergeCell ref="AN38:AP38"/>
    <mergeCell ref="AQ38:AT38"/>
    <mergeCell ref="AU38:AW38"/>
    <mergeCell ref="AX38:BA38"/>
    <mergeCell ref="BB38:BE38"/>
    <mergeCell ref="BF38:BI38"/>
    <mergeCell ref="BJ36:BK36"/>
    <mergeCell ref="BQ36:BT36"/>
    <mergeCell ref="BU36:BX36"/>
    <mergeCell ref="BY36:CA36"/>
    <mergeCell ref="B37:C37"/>
    <mergeCell ref="E37:F37"/>
    <mergeCell ref="H37:I37"/>
    <mergeCell ref="K37:L37"/>
    <mergeCell ref="N37:O37"/>
    <mergeCell ref="P37:S37"/>
    <mergeCell ref="T37:W37"/>
    <mergeCell ref="X37:AA37"/>
    <mergeCell ref="AB37:AE37"/>
    <mergeCell ref="AF37:AI37"/>
    <mergeCell ref="AJ37:AM37"/>
    <mergeCell ref="AN37:AP37"/>
    <mergeCell ref="AQ37:AT37"/>
    <mergeCell ref="AU37:AW37"/>
    <mergeCell ref="AX37:BA37"/>
    <mergeCell ref="BB37:BE37"/>
    <mergeCell ref="BF37:BI37"/>
    <mergeCell ref="BJ37:BK37"/>
    <mergeCell ref="BQ37:BT37"/>
    <mergeCell ref="BU37:BX37"/>
    <mergeCell ref="BY37:CA37"/>
    <mergeCell ref="B36:C36"/>
    <mergeCell ref="E36:F36"/>
    <mergeCell ref="H36:I36"/>
    <mergeCell ref="K36:L36"/>
    <mergeCell ref="N36:O36"/>
    <mergeCell ref="P36:S36"/>
    <mergeCell ref="T36:W36"/>
    <mergeCell ref="X36:AA36"/>
    <mergeCell ref="AB36:AE36"/>
    <mergeCell ref="AF36:AI36"/>
    <mergeCell ref="AJ36:AM36"/>
    <mergeCell ref="AN36:AP36"/>
    <mergeCell ref="AQ36:AT36"/>
    <mergeCell ref="AU36:AW36"/>
    <mergeCell ref="AX36:BA36"/>
    <mergeCell ref="BB36:BE36"/>
    <mergeCell ref="BF36:BI36"/>
    <mergeCell ref="BJ34:BK34"/>
    <mergeCell ref="BQ34:BT34"/>
    <mergeCell ref="BU34:BX34"/>
    <mergeCell ref="BY34:CA34"/>
    <mergeCell ref="B35:C35"/>
    <mergeCell ref="E35:F35"/>
    <mergeCell ref="H35:I35"/>
    <mergeCell ref="K35:L35"/>
    <mergeCell ref="N35:O35"/>
    <mergeCell ref="P35:S35"/>
    <mergeCell ref="T35:W35"/>
    <mergeCell ref="X35:AA35"/>
    <mergeCell ref="AB35:AE35"/>
    <mergeCell ref="AF35:AI35"/>
    <mergeCell ref="AJ35:AM35"/>
    <mergeCell ref="AN35:AP35"/>
    <mergeCell ref="AQ35:AT35"/>
    <mergeCell ref="AU35:AW35"/>
    <mergeCell ref="AX35:BA35"/>
    <mergeCell ref="BB35:BE35"/>
    <mergeCell ref="BF35:BI35"/>
    <mergeCell ref="BJ35:BK35"/>
    <mergeCell ref="BQ35:BT35"/>
    <mergeCell ref="BU35:BX35"/>
    <mergeCell ref="BY35:CA35"/>
    <mergeCell ref="B34:C34"/>
    <mergeCell ref="E34:F34"/>
    <mergeCell ref="H34:I34"/>
    <mergeCell ref="K34:L34"/>
    <mergeCell ref="N34:O34"/>
    <mergeCell ref="P34:S34"/>
    <mergeCell ref="T34:W34"/>
    <mergeCell ref="X34:AA34"/>
    <mergeCell ref="AB34:AE34"/>
    <mergeCell ref="AF34:AI34"/>
    <mergeCell ref="AJ34:AM34"/>
    <mergeCell ref="AN34:AP34"/>
    <mergeCell ref="AQ34:AT34"/>
    <mergeCell ref="AU34:AW34"/>
    <mergeCell ref="AX34:BA34"/>
    <mergeCell ref="BB34:BE34"/>
    <mergeCell ref="BF34:BI34"/>
    <mergeCell ref="BJ32:BK32"/>
    <mergeCell ref="BQ32:BT32"/>
    <mergeCell ref="BU32:BX32"/>
    <mergeCell ref="BY32:CA32"/>
    <mergeCell ref="B33:C33"/>
    <mergeCell ref="E33:F33"/>
    <mergeCell ref="H33:I33"/>
    <mergeCell ref="K33:L33"/>
    <mergeCell ref="N33:O33"/>
    <mergeCell ref="P33:S33"/>
    <mergeCell ref="T33:W33"/>
    <mergeCell ref="X33:AA33"/>
    <mergeCell ref="AB33:AE33"/>
    <mergeCell ref="AF33:AI33"/>
    <mergeCell ref="AJ33:AM33"/>
    <mergeCell ref="AN33:AP33"/>
    <mergeCell ref="AQ33:AT33"/>
    <mergeCell ref="AU33:AW33"/>
    <mergeCell ref="AX33:BA33"/>
    <mergeCell ref="BB33:BE33"/>
    <mergeCell ref="BF33:BI33"/>
    <mergeCell ref="BJ33:BK33"/>
    <mergeCell ref="BQ33:BT33"/>
    <mergeCell ref="BU33:BX33"/>
    <mergeCell ref="BY33:CA33"/>
    <mergeCell ref="B32:C32"/>
    <mergeCell ref="E32:F32"/>
    <mergeCell ref="H32:I32"/>
    <mergeCell ref="K32:L32"/>
    <mergeCell ref="N32:O32"/>
    <mergeCell ref="P32:S32"/>
    <mergeCell ref="T32:W32"/>
    <mergeCell ref="X32:AA32"/>
    <mergeCell ref="AB32:AE32"/>
    <mergeCell ref="AF32:AI32"/>
    <mergeCell ref="AJ32:AM32"/>
    <mergeCell ref="AN32:AP32"/>
    <mergeCell ref="AQ32:AT32"/>
    <mergeCell ref="AU32:AW32"/>
    <mergeCell ref="AX32:BA32"/>
    <mergeCell ref="BB32:BE32"/>
    <mergeCell ref="BF32:BI32"/>
    <mergeCell ref="BJ30:BK30"/>
    <mergeCell ref="BQ30:BT30"/>
    <mergeCell ref="BU30:BX30"/>
    <mergeCell ref="BY30:CA30"/>
    <mergeCell ref="B31:C31"/>
    <mergeCell ref="E31:F31"/>
    <mergeCell ref="H31:I31"/>
    <mergeCell ref="K31:L31"/>
    <mergeCell ref="N31:O31"/>
    <mergeCell ref="P31:S31"/>
    <mergeCell ref="T31:W31"/>
    <mergeCell ref="X31:AA31"/>
    <mergeCell ref="AB31:AE31"/>
    <mergeCell ref="AF31:AI31"/>
    <mergeCell ref="AJ31:AM31"/>
    <mergeCell ref="AN31:AP31"/>
    <mergeCell ref="AQ31:AT31"/>
    <mergeCell ref="AU31:AW31"/>
    <mergeCell ref="AX31:BA31"/>
    <mergeCell ref="BB31:BE31"/>
    <mergeCell ref="BF31:BI31"/>
    <mergeCell ref="BJ31:BK31"/>
    <mergeCell ref="BQ31:BT31"/>
    <mergeCell ref="BU31:BX31"/>
    <mergeCell ref="BY31:CA31"/>
    <mergeCell ref="B30:C30"/>
    <mergeCell ref="E30:F30"/>
    <mergeCell ref="H30:I30"/>
    <mergeCell ref="K30:L30"/>
    <mergeCell ref="N30:O30"/>
    <mergeCell ref="P30:S30"/>
    <mergeCell ref="T30:W30"/>
    <mergeCell ref="X30:AA30"/>
    <mergeCell ref="AB30:AE30"/>
    <mergeCell ref="AF30:AI30"/>
    <mergeCell ref="AJ30:AM30"/>
    <mergeCell ref="AN30:AP30"/>
    <mergeCell ref="AQ30:AT30"/>
    <mergeCell ref="AU30:AW30"/>
    <mergeCell ref="AX30:BA30"/>
    <mergeCell ref="BB30:BE30"/>
    <mergeCell ref="BF30:BI30"/>
    <mergeCell ref="BJ28:BK28"/>
    <mergeCell ref="BQ28:BT28"/>
    <mergeCell ref="BU28:BX28"/>
    <mergeCell ref="BY28:CA28"/>
    <mergeCell ref="B29:C29"/>
    <mergeCell ref="E29:F29"/>
    <mergeCell ref="H29:I29"/>
    <mergeCell ref="K29:L29"/>
    <mergeCell ref="N29:O29"/>
    <mergeCell ref="P29:S29"/>
    <mergeCell ref="T29:W29"/>
    <mergeCell ref="X29:AA29"/>
    <mergeCell ref="AB29:AE29"/>
    <mergeCell ref="AF29:AI29"/>
    <mergeCell ref="AJ29:AM29"/>
    <mergeCell ref="AN29:AP29"/>
    <mergeCell ref="AQ29:AT29"/>
    <mergeCell ref="AU29:AW29"/>
    <mergeCell ref="AX29:BA29"/>
    <mergeCell ref="BB29:BE29"/>
    <mergeCell ref="BF29:BI29"/>
    <mergeCell ref="BJ29:BK29"/>
    <mergeCell ref="BQ29:BT29"/>
    <mergeCell ref="BU29:BX29"/>
    <mergeCell ref="BY29:CA29"/>
    <mergeCell ref="B28:C28"/>
    <mergeCell ref="E28:F28"/>
    <mergeCell ref="H28:I28"/>
    <mergeCell ref="K28:L28"/>
    <mergeCell ref="N28:O28"/>
    <mergeCell ref="P28:S28"/>
    <mergeCell ref="T28:W28"/>
    <mergeCell ref="X28:AA28"/>
    <mergeCell ref="AB28:AE28"/>
    <mergeCell ref="AF28:AI28"/>
    <mergeCell ref="AJ28:AM28"/>
    <mergeCell ref="AN28:AP28"/>
    <mergeCell ref="AQ28:AT28"/>
    <mergeCell ref="AU28:AW28"/>
    <mergeCell ref="AX28:BA28"/>
    <mergeCell ref="BB28:BE28"/>
    <mergeCell ref="BF28:BI28"/>
    <mergeCell ref="BJ26:BK26"/>
    <mergeCell ref="BQ26:BT26"/>
    <mergeCell ref="BU26:BX26"/>
    <mergeCell ref="BY26:CA26"/>
    <mergeCell ref="B27:C27"/>
    <mergeCell ref="E27:F27"/>
    <mergeCell ref="H27:I27"/>
    <mergeCell ref="K27:L27"/>
    <mergeCell ref="N27:O27"/>
    <mergeCell ref="P27:S27"/>
    <mergeCell ref="T27:W27"/>
    <mergeCell ref="X27:AA27"/>
    <mergeCell ref="AB27:AE27"/>
    <mergeCell ref="AF27:AI27"/>
    <mergeCell ref="AJ27:AM27"/>
    <mergeCell ref="AN27:AP27"/>
    <mergeCell ref="AQ27:AT27"/>
    <mergeCell ref="AU27:AW27"/>
    <mergeCell ref="AX27:BA27"/>
    <mergeCell ref="BB27:BE27"/>
    <mergeCell ref="BF27:BI27"/>
    <mergeCell ref="BJ27:BK27"/>
    <mergeCell ref="BQ27:BT27"/>
    <mergeCell ref="BU27:BX27"/>
    <mergeCell ref="BY27:CA27"/>
    <mergeCell ref="B26:C26"/>
    <mergeCell ref="E26:F26"/>
    <mergeCell ref="H26:I26"/>
    <mergeCell ref="K26:L26"/>
    <mergeCell ref="N26:O26"/>
    <mergeCell ref="P26:S26"/>
    <mergeCell ref="T26:W26"/>
    <mergeCell ref="X26:AA26"/>
    <mergeCell ref="AB26:AE26"/>
    <mergeCell ref="AF26:AI26"/>
    <mergeCell ref="AJ26:AM26"/>
    <mergeCell ref="AN26:AP26"/>
    <mergeCell ref="AQ26:AT26"/>
    <mergeCell ref="AU26:AW26"/>
    <mergeCell ref="AX26:BA26"/>
    <mergeCell ref="BB26:BE26"/>
    <mergeCell ref="BF26:BI26"/>
    <mergeCell ref="BJ24:BK24"/>
    <mergeCell ref="BQ24:BT24"/>
    <mergeCell ref="BU24:BX24"/>
    <mergeCell ref="BY24:CA24"/>
    <mergeCell ref="B25:C25"/>
    <mergeCell ref="E25:F25"/>
    <mergeCell ref="H25:I25"/>
    <mergeCell ref="K25:L25"/>
    <mergeCell ref="N25:O25"/>
    <mergeCell ref="P25:S25"/>
    <mergeCell ref="T25:W25"/>
    <mergeCell ref="X25:AA25"/>
    <mergeCell ref="AB25:AE25"/>
    <mergeCell ref="AF25:AI25"/>
    <mergeCell ref="AJ25:AM25"/>
    <mergeCell ref="AN25:AP25"/>
    <mergeCell ref="AQ25:AT25"/>
    <mergeCell ref="AU25:AW25"/>
    <mergeCell ref="AX25:BA25"/>
    <mergeCell ref="BB25:BE25"/>
    <mergeCell ref="BF25:BI25"/>
    <mergeCell ref="BJ25:BK25"/>
    <mergeCell ref="BQ25:BT25"/>
    <mergeCell ref="BU25:BX25"/>
    <mergeCell ref="BY25:CA25"/>
    <mergeCell ref="B24:C24"/>
    <mergeCell ref="E24:F24"/>
    <mergeCell ref="H24:I24"/>
    <mergeCell ref="K24:L24"/>
    <mergeCell ref="N24:O24"/>
    <mergeCell ref="P24:S24"/>
    <mergeCell ref="T24:W24"/>
    <mergeCell ref="X24:AA24"/>
    <mergeCell ref="AB24:AE24"/>
    <mergeCell ref="AF24:AI24"/>
    <mergeCell ref="AJ24:AM24"/>
    <mergeCell ref="AN24:AP24"/>
    <mergeCell ref="AQ24:AT24"/>
    <mergeCell ref="AU24:AW24"/>
    <mergeCell ref="AX24:BA24"/>
    <mergeCell ref="BB24:BE24"/>
    <mergeCell ref="BF24:BI24"/>
    <mergeCell ref="BJ22:BK22"/>
    <mergeCell ref="BQ22:BT22"/>
    <mergeCell ref="BU22:BX22"/>
    <mergeCell ref="BY22:CA22"/>
    <mergeCell ref="B23:C23"/>
    <mergeCell ref="E23:F23"/>
    <mergeCell ref="H23:I23"/>
    <mergeCell ref="K23:L23"/>
    <mergeCell ref="N23:O23"/>
    <mergeCell ref="P23:S23"/>
    <mergeCell ref="T23:W23"/>
    <mergeCell ref="X23:AA23"/>
    <mergeCell ref="AB23:AE23"/>
    <mergeCell ref="AF23:AI23"/>
    <mergeCell ref="AJ23:AM23"/>
    <mergeCell ref="AN23:AP23"/>
    <mergeCell ref="AQ23:AT23"/>
    <mergeCell ref="AU23:AW23"/>
    <mergeCell ref="AX23:BA23"/>
    <mergeCell ref="BB23:BE23"/>
    <mergeCell ref="BF23:BI23"/>
    <mergeCell ref="BJ23:BK23"/>
    <mergeCell ref="BQ23:BT23"/>
    <mergeCell ref="BU23:BX23"/>
    <mergeCell ref="BY23:CA23"/>
    <mergeCell ref="B22:C22"/>
    <mergeCell ref="E22:F22"/>
    <mergeCell ref="H22:I22"/>
    <mergeCell ref="K22:L22"/>
    <mergeCell ref="N22:O22"/>
    <mergeCell ref="P22:S22"/>
    <mergeCell ref="T22:W22"/>
    <mergeCell ref="X22:AA22"/>
    <mergeCell ref="AB22:AE22"/>
    <mergeCell ref="AF22:AI22"/>
    <mergeCell ref="AJ22:AM22"/>
    <mergeCell ref="AN22:AP22"/>
    <mergeCell ref="AQ22:AT22"/>
    <mergeCell ref="AU22:AW22"/>
    <mergeCell ref="AX22:BA22"/>
    <mergeCell ref="BB22:BE22"/>
    <mergeCell ref="BF22:BI22"/>
    <mergeCell ref="BJ20:BK20"/>
    <mergeCell ref="BQ20:BT20"/>
    <mergeCell ref="BU20:BX20"/>
    <mergeCell ref="BY20:CA20"/>
    <mergeCell ref="B21:C21"/>
    <mergeCell ref="E21:F21"/>
    <mergeCell ref="H21:I21"/>
    <mergeCell ref="K21:L21"/>
    <mergeCell ref="N21:O21"/>
    <mergeCell ref="P21:S21"/>
    <mergeCell ref="T21:W21"/>
    <mergeCell ref="X21:AA21"/>
    <mergeCell ref="AB21:AE21"/>
    <mergeCell ref="AF21:AI21"/>
    <mergeCell ref="AJ21:AM21"/>
    <mergeCell ref="AN21:AP21"/>
    <mergeCell ref="AQ21:AT21"/>
    <mergeCell ref="AU21:AW21"/>
    <mergeCell ref="AX21:BA21"/>
    <mergeCell ref="BB21:BE21"/>
    <mergeCell ref="BF21:BI21"/>
    <mergeCell ref="BJ21:BK21"/>
    <mergeCell ref="BQ21:BT21"/>
    <mergeCell ref="BU21:BX21"/>
    <mergeCell ref="BY21:CA21"/>
    <mergeCell ref="B20:C20"/>
    <mergeCell ref="E20:F20"/>
    <mergeCell ref="H20:I20"/>
    <mergeCell ref="K20:L20"/>
    <mergeCell ref="N20:O20"/>
    <mergeCell ref="P20:S20"/>
    <mergeCell ref="T20:W20"/>
    <mergeCell ref="X20:AA20"/>
    <mergeCell ref="AB20:AE20"/>
    <mergeCell ref="AF20:AI20"/>
    <mergeCell ref="AJ20:AM20"/>
    <mergeCell ref="AN20:AP20"/>
    <mergeCell ref="AQ20:AT20"/>
    <mergeCell ref="AU20:AW20"/>
    <mergeCell ref="AX20:BA20"/>
    <mergeCell ref="BB20:BE20"/>
    <mergeCell ref="BF20:BI20"/>
    <mergeCell ref="BJ18:BK18"/>
    <mergeCell ref="BQ18:BT18"/>
    <mergeCell ref="BU18:BX18"/>
    <mergeCell ref="BY18:CA18"/>
    <mergeCell ref="B19:C19"/>
    <mergeCell ref="E19:F19"/>
    <mergeCell ref="H19:I19"/>
    <mergeCell ref="K19:L19"/>
    <mergeCell ref="N19:O19"/>
    <mergeCell ref="P19:S19"/>
    <mergeCell ref="T19:W19"/>
    <mergeCell ref="X19:AA19"/>
    <mergeCell ref="AB19:AE19"/>
    <mergeCell ref="AF19:AI19"/>
    <mergeCell ref="AJ19:AM19"/>
    <mergeCell ref="AN19:AP19"/>
    <mergeCell ref="AQ19:AT19"/>
    <mergeCell ref="AU19:AW19"/>
    <mergeCell ref="AX19:BA19"/>
    <mergeCell ref="BB19:BE19"/>
    <mergeCell ref="BF19:BI19"/>
    <mergeCell ref="BJ19:BK19"/>
    <mergeCell ref="BQ19:BT19"/>
    <mergeCell ref="BU19:BX19"/>
    <mergeCell ref="BY19:CA19"/>
    <mergeCell ref="B18:C18"/>
    <mergeCell ref="E18:F18"/>
    <mergeCell ref="H18:I18"/>
    <mergeCell ref="K18:L18"/>
    <mergeCell ref="N18:O18"/>
    <mergeCell ref="P18:S18"/>
    <mergeCell ref="T18:W18"/>
    <mergeCell ref="X18:AA18"/>
    <mergeCell ref="AB18:AE18"/>
    <mergeCell ref="AF18:AI18"/>
    <mergeCell ref="AJ18:AM18"/>
    <mergeCell ref="AN18:AP18"/>
    <mergeCell ref="AQ18:AT18"/>
    <mergeCell ref="AU18:AW18"/>
    <mergeCell ref="AX18:BA18"/>
    <mergeCell ref="BB18:BE18"/>
    <mergeCell ref="BF18:BI18"/>
    <mergeCell ref="BJ16:BK16"/>
    <mergeCell ref="BQ16:BT16"/>
    <mergeCell ref="BU16:BX16"/>
    <mergeCell ref="BY16:CA16"/>
    <mergeCell ref="B17:C17"/>
    <mergeCell ref="E17:F17"/>
    <mergeCell ref="H17:I17"/>
    <mergeCell ref="K17:L17"/>
    <mergeCell ref="N17:O17"/>
    <mergeCell ref="P17:S17"/>
    <mergeCell ref="T17:W17"/>
    <mergeCell ref="X17:AA17"/>
    <mergeCell ref="AB17:AE17"/>
    <mergeCell ref="AF17:AI17"/>
    <mergeCell ref="AJ17:AM17"/>
    <mergeCell ref="AN17:AP17"/>
    <mergeCell ref="AQ17:AT17"/>
    <mergeCell ref="AU17:AW17"/>
    <mergeCell ref="AX17:BA17"/>
    <mergeCell ref="BB17:BE17"/>
    <mergeCell ref="BF17:BI17"/>
    <mergeCell ref="BJ17:BK17"/>
    <mergeCell ref="BQ17:BT17"/>
    <mergeCell ref="BU17:BX17"/>
    <mergeCell ref="BY17:CA17"/>
    <mergeCell ref="B16:C16"/>
    <mergeCell ref="E16:F16"/>
    <mergeCell ref="H16:I16"/>
    <mergeCell ref="K16:L16"/>
    <mergeCell ref="N16:O16"/>
    <mergeCell ref="P16:S16"/>
    <mergeCell ref="T16:W16"/>
    <mergeCell ref="X16:AA16"/>
    <mergeCell ref="AB16:AE16"/>
    <mergeCell ref="AF16:AI16"/>
    <mergeCell ref="AJ16:AM16"/>
    <mergeCell ref="AN16:AP16"/>
    <mergeCell ref="AQ16:AT16"/>
    <mergeCell ref="AU16:AW16"/>
    <mergeCell ref="AX16:BA16"/>
    <mergeCell ref="BB16:BE16"/>
    <mergeCell ref="BF16:BI16"/>
    <mergeCell ref="BJ14:BK14"/>
    <mergeCell ref="BQ14:BT14"/>
    <mergeCell ref="BU14:BX14"/>
    <mergeCell ref="BY14:CA14"/>
    <mergeCell ref="B15:C15"/>
    <mergeCell ref="E15:F15"/>
    <mergeCell ref="H15:I15"/>
    <mergeCell ref="K15:L15"/>
    <mergeCell ref="N15:O15"/>
    <mergeCell ref="P15:S15"/>
    <mergeCell ref="T15:W15"/>
    <mergeCell ref="X15:AA15"/>
    <mergeCell ref="AB15:AE15"/>
    <mergeCell ref="AF15:AI15"/>
    <mergeCell ref="AJ15:AM15"/>
    <mergeCell ref="AN15:AP15"/>
    <mergeCell ref="AQ15:AT15"/>
    <mergeCell ref="AU15:AW15"/>
    <mergeCell ref="AX15:BA15"/>
    <mergeCell ref="BB15:BE15"/>
    <mergeCell ref="BF15:BI15"/>
    <mergeCell ref="BJ15:BK15"/>
    <mergeCell ref="BQ15:BT15"/>
    <mergeCell ref="BU15:BX15"/>
    <mergeCell ref="BY15:CA15"/>
    <mergeCell ref="B14:C14"/>
    <mergeCell ref="E14:F14"/>
    <mergeCell ref="H14:I14"/>
    <mergeCell ref="K14:L14"/>
    <mergeCell ref="N14:O14"/>
    <mergeCell ref="P14:S14"/>
    <mergeCell ref="T14:W14"/>
    <mergeCell ref="X14:AA14"/>
    <mergeCell ref="AB14:AE14"/>
    <mergeCell ref="AF14:AI14"/>
    <mergeCell ref="AJ14:AM14"/>
    <mergeCell ref="AN14:AP14"/>
    <mergeCell ref="AQ14:AT14"/>
    <mergeCell ref="AU14:AW14"/>
    <mergeCell ref="AX14:BA14"/>
    <mergeCell ref="BB14:BE14"/>
    <mergeCell ref="BF14:BI14"/>
    <mergeCell ref="BJ12:BK12"/>
    <mergeCell ref="BQ12:BT12"/>
    <mergeCell ref="BU12:BX12"/>
    <mergeCell ref="BY12:CA12"/>
    <mergeCell ref="B13:C13"/>
    <mergeCell ref="E13:F13"/>
    <mergeCell ref="H13:I13"/>
    <mergeCell ref="K13:L13"/>
    <mergeCell ref="N13:O13"/>
    <mergeCell ref="P13:S13"/>
    <mergeCell ref="T13:W13"/>
    <mergeCell ref="X13:AA13"/>
    <mergeCell ref="AB13:AE13"/>
    <mergeCell ref="AF13:AI13"/>
    <mergeCell ref="AJ13:AM13"/>
    <mergeCell ref="AN13:AP13"/>
    <mergeCell ref="AQ13:AT13"/>
    <mergeCell ref="AU13:AW13"/>
    <mergeCell ref="AX13:BA13"/>
    <mergeCell ref="BB13:BE13"/>
    <mergeCell ref="BF13:BI13"/>
    <mergeCell ref="BJ13:BK13"/>
    <mergeCell ref="BJ11:BK11"/>
    <mergeCell ref="BQ11:BT11"/>
    <mergeCell ref="BU11:BX11"/>
    <mergeCell ref="BY11:CA11"/>
    <mergeCell ref="B10:C10"/>
    <mergeCell ref="E10:F10"/>
    <mergeCell ref="H10:I10"/>
    <mergeCell ref="K10:L10"/>
    <mergeCell ref="N10:O10"/>
    <mergeCell ref="P10:S10"/>
    <mergeCell ref="T10:W10"/>
    <mergeCell ref="BQ13:BT13"/>
    <mergeCell ref="BU13:BX13"/>
    <mergeCell ref="BY13:CA13"/>
    <mergeCell ref="B12:C12"/>
    <mergeCell ref="E12:F12"/>
    <mergeCell ref="H12:I12"/>
    <mergeCell ref="K12:L12"/>
    <mergeCell ref="N12:O12"/>
    <mergeCell ref="P12:S12"/>
    <mergeCell ref="T12:W12"/>
    <mergeCell ref="X12:AA12"/>
    <mergeCell ref="AB12:AE12"/>
    <mergeCell ref="AF12:AI12"/>
    <mergeCell ref="AJ12:AM12"/>
    <mergeCell ref="AN12:AP12"/>
    <mergeCell ref="AQ12:AT12"/>
    <mergeCell ref="AU12:AW12"/>
    <mergeCell ref="AX12:BA12"/>
    <mergeCell ref="BB12:BE12"/>
    <mergeCell ref="BF12:BI12"/>
    <mergeCell ref="B11:C11"/>
    <mergeCell ref="E11:F11"/>
    <mergeCell ref="H11:I11"/>
    <mergeCell ref="K11:L11"/>
    <mergeCell ref="N11:O11"/>
    <mergeCell ref="P11:S11"/>
    <mergeCell ref="T11:W11"/>
    <mergeCell ref="X11:AA11"/>
    <mergeCell ref="AB11:AE11"/>
    <mergeCell ref="AF11:AI11"/>
    <mergeCell ref="AJ11:AM11"/>
    <mergeCell ref="AN11:AP11"/>
    <mergeCell ref="AQ11:AT11"/>
    <mergeCell ref="AU11:AW11"/>
    <mergeCell ref="AX11:BA11"/>
    <mergeCell ref="BB11:BE11"/>
    <mergeCell ref="BF11:BI11"/>
    <mergeCell ref="X10:AA10"/>
    <mergeCell ref="AB10:AE10"/>
    <mergeCell ref="AF10:AI10"/>
    <mergeCell ref="AJ10:AM10"/>
    <mergeCell ref="AN10:AP10"/>
    <mergeCell ref="AQ10:AT10"/>
    <mergeCell ref="AU10:AW10"/>
    <mergeCell ref="AX10:BA10"/>
    <mergeCell ref="BB10:BE10"/>
    <mergeCell ref="BF10:BI10"/>
    <mergeCell ref="BU6:BX8"/>
    <mergeCell ref="BY6:CA8"/>
    <mergeCell ref="P7:S8"/>
    <mergeCell ref="T7:W8"/>
    <mergeCell ref="AB7:AE8"/>
    <mergeCell ref="AF7:AI8"/>
    <mergeCell ref="E8:I8"/>
    <mergeCell ref="K8:O8"/>
    <mergeCell ref="BJ9:BK9"/>
    <mergeCell ref="BQ9:BT9"/>
    <mergeCell ref="BU9:BX9"/>
    <mergeCell ref="BY9:CA9"/>
    <mergeCell ref="BJ10:BK10"/>
    <mergeCell ref="BQ10:BT10"/>
    <mergeCell ref="BU10:BX10"/>
    <mergeCell ref="BY10:CA10"/>
    <mergeCell ref="B9:C9"/>
    <mergeCell ref="E9:F9"/>
    <mergeCell ref="H9:I9"/>
    <mergeCell ref="K9:L9"/>
    <mergeCell ref="N9:O9"/>
    <mergeCell ref="P9:S9"/>
    <mergeCell ref="T9:W9"/>
    <mergeCell ref="X9:AA9"/>
    <mergeCell ref="AB9:AE9"/>
    <mergeCell ref="AF9:AI9"/>
    <mergeCell ref="AJ9:AM9"/>
    <mergeCell ref="AN9:AP9"/>
    <mergeCell ref="AQ9:AT9"/>
    <mergeCell ref="AU9:AW9"/>
    <mergeCell ref="AX9:BA9"/>
    <mergeCell ref="BB9:BE9"/>
    <mergeCell ref="BQ6:BT8"/>
    <mergeCell ref="BF9:BI9"/>
    <mergeCell ref="BF3:BH4"/>
    <mergeCell ref="AL4:AS4"/>
    <mergeCell ref="B6:C8"/>
    <mergeCell ref="D6:D8"/>
    <mergeCell ref="E6:O6"/>
    <mergeCell ref="P6:W6"/>
    <mergeCell ref="X6:AA8"/>
    <mergeCell ref="AB6:AI6"/>
    <mergeCell ref="AJ6:AM8"/>
    <mergeCell ref="AN6:AP8"/>
    <mergeCell ref="AQ6:AT8"/>
    <mergeCell ref="AU6:AW8"/>
    <mergeCell ref="AX6:BA8"/>
    <mergeCell ref="BB6:BE8"/>
    <mergeCell ref="BF6:BI8"/>
    <mergeCell ref="BJ6:BK8"/>
  </mergeCells>
  <phoneticPr fontId="56"/>
  <pageMargins left="0.25" right="0.25" top="0.30972222222222201" bottom="0.3" header="0.51180555555555496" footer="0.51180555555555496"/>
  <pageSetup paperSize="9" scale="64" firstPageNumber="0"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60"/>
  <sheetViews>
    <sheetView showGridLines="0" view="pageBreakPreview" zoomScale="40" zoomScaleNormal="85" zoomScalePageLayoutView="40" workbookViewId="0">
      <selection activeCell="AI25" sqref="AI25"/>
    </sheetView>
  </sheetViews>
  <sheetFormatPr defaultRowHeight="18" x14ac:dyDescent="0.45"/>
  <cols>
    <col min="1" max="26" width="8.5" customWidth="1"/>
    <col min="27" max="29" width="8.59765625" customWidth="1"/>
    <col min="30" max="1025" width="8.5" customWidth="1"/>
  </cols>
  <sheetData>
    <row r="1" spans="1:17" ht="36.6" x14ac:dyDescent="0.45">
      <c r="A1" s="83" t="s">
        <v>65</v>
      </c>
    </row>
    <row r="5" spans="1:17" x14ac:dyDescent="0.45">
      <c r="Q5" t="s">
        <v>66</v>
      </c>
    </row>
    <row r="6" spans="1:17" x14ac:dyDescent="0.45">
      <c r="Q6" t="s">
        <v>67</v>
      </c>
    </row>
    <row r="7" spans="1:17" x14ac:dyDescent="0.45">
      <c r="Q7" t="s">
        <v>68</v>
      </c>
    </row>
    <row r="31" spans="19:19" x14ac:dyDescent="0.45">
      <c r="S31" t="s">
        <v>66</v>
      </c>
    </row>
    <row r="32" spans="19:19" x14ac:dyDescent="0.45">
      <c r="S32" t="s">
        <v>67</v>
      </c>
    </row>
    <row r="33" spans="11:31" x14ac:dyDescent="0.45">
      <c r="S33" t="s">
        <v>68</v>
      </c>
    </row>
    <row r="44" spans="11:31" x14ac:dyDescent="0.45">
      <c r="AE44" s="84"/>
    </row>
    <row r="46" spans="11:31" x14ac:dyDescent="0.45">
      <c r="K46" t="s">
        <v>69</v>
      </c>
    </row>
    <row r="47" spans="11:31" x14ac:dyDescent="0.45">
      <c r="K47" t="s">
        <v>70</v>
      </c>
    </row>
    <row r="59" spans="6:6" x14ac:dyDescent="0.45">
      <c r="F59" t="s">
        <v>71</v>
      </c>
    </row>
    <row r="60" spans="6:6" x14ac:dyDescent="0.45">
      <c r="F60" t="s">
        <v>70</v>
      </c>
    </row>
  </sheetData>
  <phoneticPr fontId="56"/>
  <pageMargins left="0.7" right="0.7" top="0.75" bottom="0.75" header="0.51180555555555496" footer="0.51180555555555496"/>
  <pageSetup paperSize="9" scale="38" firstPageNumber="0"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156082"/>
    <pageSetUpPr fitToPage="1"/>
  </sheetPr>
  <dimension ref="A3:AMK75"/>
  <sheetViews>
    <sheetView view="pageBreakPreview" zoomScale="70" zoomScaleNormal="85" zoomScalePageLayoutView="70" workbookViewId="0">
      <selection activeCell="B52" sqref="B52"/>
    </sheetView>
  </sheetViews>
  <sheetFormatPr defaultRowHeight="18" x14ac:dyDescent="0.45"/>
  <cols>
    <col min="1" max="18" width="3.09765625" style="37" customWidth="1"/>
    <col min="19" max="19" width="3.59765625" style="37" customWidth="1"/>
    <col min="20" max="58" width="3.09765625" style="37" customWidth="1"/>
    <col min="59" max="62" width="3.09765625" style="38" customWidth="1"/>
    <col min="63" max="1025" width="3.09765625" style="37" customWidth="1"/>
  </cols>
  <sheetData>
    <row r="3" spans="2:54" ht="18.75" customHeight="1" x14ac:dyDescent="0.45">
      <c r="T3" s="42"/>
      <c r="U3" s="43"/>
      <c r="V3" s="43"/>
      <c r="W3" s="43"/>
      <c r="X3" s="43"/>
      <c r="Y3" s="43"/>
      <c r="Z3" s="43"/>
      <c r="AA3" s="43"/>
      <c r="AB3" s="43"/>
      <c r="AC3" s="43"/>
      <c r="AD3" s="43"/>
      <c r="AE3" s="43"/>
      <c r="AF3" s="44"/>
      <c r="AH3" s="42"/>
      <c r="AI3" s="43"/>
      <c r="AJ3" s="43"/>
      <c r="AK3" s="43"/>
      <c r="AL3" s="43"/>
      <c r="AM3" s="43"/>
      <c r="AN3" s="43"/>
      <c r="AO3" s="43"/>
      <c r="AP3" s="43"/>
      <c r="AQ3" s="43"/>
      <c r="AR3" s="43"/>
      <c r="AS3" s="44"/>
    </row>
    <row r="4" spans="2:54" ht="18.75" customHeight="1" x14ac:dyDescent="0.45">
      <c r="T4" s="47"/>
      <c r="U4" s="48" t="s">
        <v>2</v>
      </c>
      <c r="V4" s="48"/>
      <c r="W4" s="48"/>
      <c r="X4" s="48" t="s">
        <v>36</v>
      </c>
      <c r="Y4" s="48"/>
      <c r="Z4" s="49"/>
      <c r="AA4" s="48" t="s">
        <v>3</v>
      </c>
      <c r="AB4" s="49"/>
      <c r="AC4" s="48" t="s">
        <v>37</v>
      </c>
      <c r="AD4" s="48"/>
      <c r="AE4" s="48"/>
      <c r="AF4" s="50"/>
      <c r="AH4" s="47"/>
      <c r="AI4" s="48" t="s">
        <v>5</v>
      </c>
      <c r="AJ4" s="48"/>
      <c r="AK4" s="48"/>
      <c r="AL4" s="158"/>
      <c r="AM4" s="158"/>
      <c r="AN4" s="158"/>
      <c r="AO4" s="158"/>
      <c r="AP4" s="158"/>
      <c r="AQ4" s="158"/>
      <c r="AR4" s="158"/>
      <c r="AS4" s="158"/>
    </row>
    <row r="5" spans="2:54" ht="18.75" customHeight="1" x14ac:dyDescent="0.45">
      <c r="W5" s="53"/>
      <c r="AB5" s="53"/>
      <c r="AS5" s="51"/>
    </row>
    <row r="6" spans="2:54" s="37" customFormat="1" ht="18.75" customHeight="1" x14ac:dyDescent="0.45">
      <c r="B6" s="159" t="s">
        <v>7</v>
      </c>
      <c r="C6" s="159"/>
      <c r="D6" s="160" t="s">
        <v>8</v>
      </c>
      <c r="E6" s="161" t="s">
        <v>9</v>
      </c>
      <c r="F6" s="161"/>
      <c r="G6" s="161"/>
      <c r="H6" s="161"/>
      <c r="I6" s="161"/>
      <c r="J6" s="161"/>
      <c r="K6" s="161"/>
      <c r="L6" s="161"/>
      <c r="M6" s="161"/>
      <c r="N6" s="161"/>
      <c r="O6" s="161"/>
      <c r="P6" s="162" t="s">
        <v>38</v>
      </c>
      <c r="Q6" s="162"/>
      <c r="R6" s="162"/>
      <c r="S6" s="162"/>
      <c r="T6" s="162"/>
      <c r="U6" s="162"/>
      <c r="V6" s="162"/>
      <c r="W6" s="162"/>
      <c r="X6" s="163" t="s">
        <v>12</v>
      </c>
      <c r="Y6" s="163"/>
      <c r="Z6" s="163"/>
      <c r="AA6" s="163"/>
      <c r="AB6" s="163" t="s">
        <v>39</v>
      </c>
      <c r="AC6" s="163"/>
      <c r="AD6" s="163"/>
      <c r="AE6" s="163"/>
      <c r="AF6" s="163"/>
      <c r="AG6" s="163"/>
      <c r="AH6" s="163"/>
      <c r="AI6" s="163"/>
      <c r="AJ6" s="164" t="s">
        <v>40</v>
      </c>
      <c r="AK6" s="164"/>
      <c r="AL6" s="164"/>
      <c r="AM6" s="164"/>
      <c r="AN6" s="165" t="s">
        <v>41</v>
      </c>
      <c r="AO6" s="165"/>
      <c r="AP6" s="165"/>
      <c r="AQ6" s="168" t="s">
        <v>72</v>
      </c>
      <c r="AR6" s="168"/>
      <c r="AS6" s="168"/>
      <c r="AT6" s="168"/>
      <c r="AU6" s="169" t="s">
        <v>73</v>
      </c>
      <c r="AV6" s="169"/>
      <c r="AW6" s="169"/>
      <c r="AX6" s="169"/>
      <c r="AY6" s="170" t="s">
        <v>46</v>
      </c>
      <c r="AZ6" s="170"/>
      <c r="BA6" s="170"/>
      <c r="BB6" s="170"/>
    </row>
    <row r="7" spans="2:54" s="37" customFormat="1" ht="18.75" customHeight="1" x14ac:dyDescent="0.45">
      <c r="B7" s="159"/>
      <c r="C7" s="159"/>
      <c r="D7" s="160"/>
      <c r="E7" s="54"/>
      <c r="F7" s="55"/>
      <c r="G7" s="55"/>
      <c r="H7" s="55"/>
      <c r="I7" s="55"/>
      <c r="J7" s="55"/>
      <c r="K7" s="55"/>
      <c r="L7" s="55"/>
      <c r="M7" s="55"/>
      <c r="N7" s="55"/>
      <c r="O7" s="56"/>
      <c r="P7" s="162" t="s">
        <v>10</v>
      </c>
      <c r="Q7" s="162"/>
      <c r="R7" s="162"/>
      <c r="S7" s="162"/>
      <c r="T7" s="163" t="s">
        <v>11</v>
      </c>
      <c r="U7" s="163"/>
      <c r="V7" s="163"/>
      <c r="W7" s="163"/>
      <c r="X7" s="163"/>
      <c r="Y7" s="163"/>
      <c r="Z7" s="163"/>
      <c r="AA7" s="163"/>
      <c r="AB7" s="163" t="s">
        <v>51</v>
      </c>
      <c r="AC7" s="163"/>
      <c r="AD7" s="163"/>
      <c r="AE7" s="163"/>
      <c r="AF7" s="163" t="s">
        <v>52</v>
      </c>
      <c r="AG7" s="163"/>
      <c r="AH7" s="163"/>
      <c r="AI7" s="163"/>
      <c r="AJ7" s="164"/>
      <c r="AK7" s="164"/>
      <c r="AL7" s="164"/>
      <c r="AM7" s="164"/>
      <c r="AN7" s="165"/>
      <c r="AO7" s="165"/>
      <c r="AP7" s="165"/>
      <c r="AQ7" s="168"/>
      <c r="AR7" s="168"/>
      <c r="AS7" s="168"/>
      <c r="AT7" s="168"/>
      <c r="AU7" s="169"/>
      <c r="AV7" s="169"/>
      <c r="AW7" s="169"/>
      <c r="AX7" s="169"/>
      <c r="AY7" s="170"/>
      <c r="AZ7" s="170"/>
      <c r="BA7" s="170"/>
      <c r="BB7" s="170"/>
    </row>
    <row r="8" spans="2:54" s="37" customFormat="1" ht="18.75" customHeight="1" x14ac:dyDescent="0.45">
      <c r="B8" s="159"/>
      <c r="C8" s="159"/>
      <c r="D8" s="160"/>
      <c r="E8" s="174" t="s">
        <v>18</v>
      </c>
      <c r="F8" s="174"/>
      <c r="G8" s="174"/>
      <c r="H8" s="174"/>
      <c r="I8" s="174"/>
      <c r="J8" s="57" t="s">
        <v>19</v>
      </c>
      <c r="K8" s="175" t="s">
        <v>20</v>
      </c>
      <c r="L8" s="175"/>
      <c r="M8" s="175"/>
      <c r="N8" s="175"/>
      <c r="O8" s="175"/>
      <c r="P8" s="162"/>
      <c r="Q8" s="162"/>
      <c r="R8" s="162"/>
      <c r="S8" s="162"/>
      <c r="T8" s="163"/>
      <c r="U8" s="163"/>
      <c r="V8" s="163"/>
      <c r="W8" s="163"/>
      <c r="X8" s="163"/>
      <c r="Y8" s="163"/>
      <c r="Z8" s="163"/>
      <c r="AA8" s="163"/>
      <c r="AB8" s="163"/>
      <c r="AC8" s="163"/>
      <c r="AD8" s="163"/>
      <c r="AE8" s="163"/>
      <c r="AF8" s="163"/>
      <c r="AG8" s="163"/>
      <c r="AH8" s="163"/>
      <c r="AI8" s="163"/>
      <c r="AJ8" s="164"/>
      <c r="AK8" s="164"/>
      <c r="AL8" s="164"/>
      <c r="AM8" s="164"/>
      <c r="AN8" s="165"/>
      <c r="AO8" s="165"/>
      <c r="AP8" s="165"/>
      <c r="AQ8" s="168"/>
      <c r="AR8" s="168"/>
      <c r="AS8" s="168"/>
      <c r="AT8" s="168"/>
      <c r="AU8" s="169"/>
      <c r="AV8" s="169"/>
      <c r="AW8" s="169"/>
      <c r="AX8" s="169"/>
      <c r="AY8" s="170"/>
      <c r="AZ8" s="170"/>
      <c r="BA8" s="170"/>
      <c r="BB8" s="170"/>
    </row>
    <row r="9" spans="2:54" s="37" customFormat="1" ht="18" customHeight="1" x14ac:dyDescent="0.45">
      <c r="B9" s="180">
        <v>0</v>
      </c>
      <c r="C9" s="180"/>
      <c r="D9" s="58"/>
      <c r="E9" s="181">
        <v>10</v>
      </c>
      <c r="F9" s="181"/>
      <c r="G9" s="59" t="s">
        <v>23</v>
      </c>
      <c r="H9" s="182">
        <v>0</v>
      </c>
      <c r="I9" s="182"/>
      <c r="J9" s="60" t="s">
        <v>19</v>
      </c>
      <c r="K9" s="181">
        <v>15</v>
      </c>
      <c r="L9" s="181"/>
      <c r="M9" s="59" t="s">
        <v>23</v>
      </c>
      <c r="N9" s="182">
        <v>0</v>
      </c>
      <c r="O9" s="182"/>
      <c r="P9" s="183">
        <v>15000</v>
      </c>
      <c r="Q9" s="183"/>
      <c r="R9" s="183"/>
      <c r="S9" s="183"/>
      <c r="T9" s="183">
        <v>2000</v>
      </c>
      <c r="U9" s="183"/>
      <c r="V9" s="183"/>
      <c r="W9" s="183"/>
      <c r="X9" s="183">
        <v>5000</v>
      </c>
      <c r="Y9" s="183"/>
      <c r="Z9" s="183"/>
      <c r="AA9" s="183"/>
      <c r="AB9" s="183">
        <v>0</v>
      </c>
      <c r="AC9" s="183"/>
      <c r="AD9" s="183"/>
      <c r="AE9" s="183"/>
      <c r="AF9" s="183">
        <v>0</v>
      </c>
      <c r="AG9" s="183"/>
      <c r="AH9" s="183"/>
      <c r="AI9" s="183"/>
      <c r="AJ9" s="184">
        <f t="shared" ref="AJ9:AJ38" si="0">P9+T9+IF((AB9-X9)&gt;0,0,(AB9-X9))</f>
        <v>12000</v>
      </c>
      <c r="AK9" s="184"/>
      <c r="AL9" s="184"/>
      <c r="AM9" s="184"/>
      <c r="AN9" s="185">
        <f t="shared" ref="AN9:AN38" si="1">IF(K9-E9&gt;=0,K9-E9,24-E9+K9)-IF(N9-H9&lt;0,1,0)+IF(N9-H9&lt;0,60+(N9-H9),N9-H9)/60</f>
        <v>5</v>
      </c>
      <c r="AO9" s="185"/>
      <c r="AP9" s="185"/>
      <c r="AQ9" s="188">
        <f t="shared" ref="AQ9:AQ38" si="2">AJ9</f>
        <v>12000</v>
      </c>
      <c r="AR9" s="188"/>
      <c r="AS9" s="188"/>
      <c r="AT9" s="188"/>
      <c r="AU9" s="186">
        <f t="shared" ref="AU9:AU38" si="3">2500*AN9</f>
        <v>12500</v>
      </c>
      <c r="AV9" s="186"/>
      <c r="AW9" s="186"/>
      <c r="AX9" s="186"/>
      <c r="AY9" s="156">
        <f t="shared" ref="AY9:AY38" si="4">MIN(AQ9,AU9)</f>
        <v>12000</v>
      </c>
      <c r="AZ9" s="156"/>
      <c r="BA9" s="156"/>
      <c r="BB9" s="156"/>
    </row>
    <row r="10" spans="2:54" s="37" customFormat="1" ht="18" customHeight="1" x14ac:dyDescent="0.45">
      <c r="B10" s="180">
        <v>0</v>
      </c>
      <c r="C10" s="180"/>
      <c r="D10" s="58"/>
      <c r="E10" s="181">
        <v>10</v>
      </c>
      <c r="F10" s="181"/>
      <c r="G10" s="59" t="s">
        <v>23</v>
      </c>
      <c r="H10" s="182">
        <v>0</v>
      </c>
      <c r="I10" s="182"/>
      <c r="J10" s="60" t="s">
        <v>19</v>
      </c>
      <c r="K10" s="181">
        <v>15</v>
      </c>
      <c r="L10" s="181"/>
      <c r="M10" s="59" t="s">
        <v>23</v>
      </c>
      <c r="N10" s="182">
        <v>30</v>
      </c>
      <c r="O10" s="182"/>
      <c r="P10" s="183">
        <v>16500</v>
      </c>
      <c r="Q10" s="183"/>
      <c r="R10" s="183"/>
      <c r="S10" s="183"/>
      <c r="T10" s="183"/>
      <c r="U10" s="183"/>
      <c r="V10" s="183"/>
      <c r="W10" s="183"/>
      <c r="X10" s="183"/>
      <c r="Y10" s="183"/>
      <c r="Z10" s="183"/>
      <c r="AA10" s="183"/>
      <c r="AB10" s="183">
        <v>0</v>
      </c>
      <c r="AC10" s="183"/>
      <c r="AD10" s="183"/>
      <c r="AE10" s="183"/>
      <c r="AF10" s="183">
        <v>0</v>
      </c>
      <c r="AG10" s="183"/>
      <c r="AH10" s="183"/>
      <c r="AI10" s="183"/>
      <c r="AJ10" s="184">
        <f t="shared" si="0"/>
        <v>16500</v>
      </c>
      <c r="AK10" s="184"/>
      <c r="AL10" s="184"/>
      <c r="AM10" s="184"/>
      <c r="AN10" s="185">
        <f t="shared" si="1"/>
        <v>5.5</v>
      </c>
      <c r="AO10" s="185"/>
      <c r="AP10" s="185"/>
      <c r="AQ10" s="188">
        <f t="shared" si="2"/>
        <v>16500</v>
      </c>
      <c r="AR10" s="188"/>
      <c r="AS10" s="188"/>
      <c r="AT10" s="188"/>
      <c r="AU10" s="186">
        <f t="shared" si="3"/>
        <v>13750</v>
      </c>
      <c r="AV10" s="186"/>
      <c r="AW10" s="186"/>
      <c r="AX10" s="186"/>
      <c r="AY10" s="156">
        <f t="shared" si="4"/>
        <v>13750</v>
      </c>
      <c r="AZ10" s="156"/>
      <c r="BA10" s="156"/>
      <c r="BB10" s="156"/>
    </row>
    <row r="11" spans="2:54" s="37" customFormat="1" ht="18" customHeight="1" x14ac:dyDescent="0.45">
      <c r="B11" s="180">
        <v>0</v>
      </c>
      <c r="C11" s="180"/>
      <c r="D11" s="61"/>
      <c r="E11" s="181">
        <v>10</v>
      </c>
      <c r="F11" s="181"/>
      <c r="G11" s="62" t="s">
        <v>23</v>
      </c>
      <c r="H11" s="182">
        <v>0</v>
      </c>
      <c r="I11" s="182"/>
      <c r="J11" s="63" t="s">
        <v>19</v>
      </c>
      <c r="K11" s="181">
        <v>15</v>
      </c>
      <c r="L11" s="181"/>
      <c r="M11" s="62" t="s">
        <v>23</v>
      </c>
      <c r="N11" s="189">
        <v>45</v>
      </c>
      <c r="O11" s="189"/>
      <c r="P11" s="183">
        <v>17250</v>
      </c>
      <c r="Q11" s="183"/>
      <c r="R11" s="183"/>
      <c r="S11" s="183"/>
      <c r="T11" s="190"/>
      <c r="U11" s="190"/>
      <c r="V11" s="190"/>
      <c r="W11" s="190"/>
      <c r="X11" s="190"/>
      <c r="Y11" s="190"/>
      <c r="Z11" s="190"/>
      <c r="AA11" s="190"/>
      <c r="AB11" s="190">
        <v>0</v>
      </c>
      <c r="AC11" s="190"/>
      <c r="AD11" s="190"/>
      <c r="AE11" s="190"/>
      <c r="AF11" s="190">
        <v>0</v>
      </c>
      <c r="AG11" s="190"/>
      <c r="AH11" s="190"/>
      <c r="AI11" s="190"/>
      <c r="AJ11" s="184">
        <f t="shared" si="0"/>
        <v>17250</v>
      </c>
      <c r="AK11" s="184"/>
      <c r="AL11" s="184"/>
      <c r="AM11" s="184"/>
      <c r="AN11" s="185">
        <f t="shared" si="1"/>
        <v>5.75</v>
      </c>
      <c r="AO11" s="185"/>
      <c r="AP11" s="185"/>
      <c r="AQ11" s="188">
        <f t="shared" si="2"/>
        <v>17250</v>
      </c>
      <c r="AR11" s="188"/>
      <c r="AS11" s="188"/>
      <c r="AT11" s="188"/>
      <c r="AU11" s="186">
        <f t="shared" si="3"/>
        <v>14375</v>
      </c>
      <c r="AV11" s="186"/>
      <c r="AW11" s="186"/>
      <c r="AX11" s="186"/>
      <c r="AY11" s="156">
        <f t="shared" si="4"/>
        <v>14375</v>
      </c>
      <c r="AZ11" s="156"/>
      <c r="BA11" s="156"/>
      <c r="BB11" s="156"/>
    </row>
    <row r="12" spans="2:54" s="37" customFormat="1" ht="18" customHeight="1" x14ac:dyDescent="0.45">
      <c r="B12" s="180">
        <v>0</v>
      </c>
      <c r="C12" s="180"/>
      <c r="D12" s="61"/>
      <c r="E12" s="181"/>
      <c r="F12" s="181"/>
      <c r="G12" s="62" t="s">
        <v>23</v>
      </c>
      <c r="H12" s="189"/>
      <c r="I12" s="189"/>
      <c r="J12" s="63" t="s">
        <v>19</v>
      </c>
      <c r="K12" s="181"/>
      <c r="L12" s="181"/>
      <c r="M12" s="62" t="s">
        <v>23</v>
      </c>
      <c r="N12" s="189"/>
      <c r="O12" s="189"/>
      <c r="P12" s="183"/>
      <c r="Q12" s="183"/>
      <c r="R12" s="183"/>
      <c r="S12" s="183"/>
      <c r="T12" s="190"/>
      <c r="U12" s="190"/>
      <c r="V12" s="190"/>
      <c r="W12" s="190"/>
      <c r="X12" s="190"/>
      <c r="Y12" s="190"/>
      <c r="Z12" s="190"/>
      <c r="AA12" s="190"/>
      <c r="AB12" s="190">
        <v>0</v>
      </c>
      <c r="AC12" s="190"/>
      <c r="AD12" s="190"/>
      <c r="AE12" s="190"/>
      <c r="AF12" s="190">
        <v>0</v>
      </c>
      <c r="AG12" s="190"/>
      <c r="AH12" s="190"/>
      <c r="AI12" s="190"/>
      <c r="AJ12" s="184">
        <f t="shared" si="0"/>
        <v>0</v>
      </c>
      <c r="AK12" s="184"/>
      <c r="AL12" s="184"/>
      <c r="AM12" s="184"/>
      <c r="AN12" s="185">
        <f t="shared" si="1"/>
        <v>0</v>
      </c>
      <c r="AO12" s="185"/>
      <c r="AP12" s="185"/>
      <c r="AQ12" s="188">
        <f t="shared" si="2"/>
        <v>0</v>
      </c>
      <c r="AR12" s="188"/>
      <c r="AS12" s="188"/>
      <c r="AT12" s="188"/>
      <c r="AU12" s="186">
        <f t="shared" si="3"/>
        <v>0</v>
      </c>
      <c r="AV12" s="186"/>
      <c r="AW12" s="186"/>
      <c r="AX12" s="186"/>
      <c r="AY12" s="156">
        <f t="shared" si="4"/>
        <v>0</v>
      </c>
      <c r="AZ12" s="156"/>
      <c r="BA12" s="156"/>
      <c r="BB12" s="156"/>
    </row>
    <row r="13" spans="2:54" s="37" customFormat="1" ht="18" customHeight="1" x14ac:dyDescent="0.45">
      <c r="B13" s="180">
        <v>0</v>
      </c>
      <c r="C13" s="180"/>
      <c r="D13" s="61"/>
      <c r="E13" s="181"/>
      <c r="F13" s="181"/>
      <c r="G13" s="62" t="s">
        <v>23</v>
      </c>
      <c r="H13" s="189"/>
      <c r="I13" s="189"/>
      <c r="J13" s="63" t="s">
        <v>19</v>
      </c>
      <c r="K13" s="181"/>
      <c r="L13" s="181"/>
      <c r="M13" s="62" t="s">
        <v>23</v>
      </c>
      <c r="N13" s="189"/>
      <c r="O13" s="189"/>
      <c r="P13" s="183"/>
      <c r="Q13" s="183"/>
      <c r="R13" s="183"/>
      <c r="S13" s="183"/>
      <c r="T13" s="190"/>
      <c r="U13" s="190"/>
      <c r="V13" s="190"/>
      <c r="W13" s="190"/>
      <c r="X13" s="190"/>
      <c r="Y13" s="190"/>
      <c r="Z13" s="190"/>
      <c r="AA13" s="190"/>
      <c r="AB13" s="190">
        <v>0</v>
      </c>
      <c r="AC13" s="190"/>
      <c r="AD13" s="190"/>
      <c r="AE13" s="190"/>
      <c r="AF13" s="190">
        <v>0</v>
      </c>
      <c r="AG13" s="190"/>
      <c r="AH13" s="190"/>
      <c r="AI13" s="190"/>
      <c r="AJ13" s="184">
        <f t="shared" si="0"/>
        <v>0</v>
      </c>
      <c r="AK13" s="184"/>
      <c r="AL13" s="184"/>
      <c r="AM13" s="184"/>
      <c r="AN13" s="185">
        <f t="shared" si="1"/>
        <v>0</v>
      </c>
      <c r="AO13" s="185"/>
      <c r="AP13" s="185"/>
      <c r="AQ13" s="188">
        <f t="shared" si="2"/>
        <v>0</v>
      </c>
      <c r="AR13" s="188"/>
      <c r="AS13" s="188"/>
      <c r="AT13" s="188"/>
      <c r="AU13" s="186">
        <f t="shared" si="3"/>
        <v>0</v>
      </c>
      <c r="AV13" s="186"/>
      <c r="AW13" s="186"/>
      <c r="AX13" s="186"/>
      <c r="AY13" s="156">
        <f t="shared" si="4"/>
        <v>0</v>
      </c>
      <c r="AZ13" s="156"/>
      <c r="BA13" s="156"/>
      <c r="BB13" s="156"/>
    </row>
    <row r="14" spans="2:54" s="37" customFormat="1" ht="18" customHeight="1" x14ac:dyDescent="0.45">
      <c r="B14" s="180" t="s">
        <v>53</v>
      </c>
      <c r="C14" s="180"/>
      <c r="D14" s="61"/>
      <c r="E14" s="181"/>
      <c r="F14" s="181"/>
      <c r="G14" s="62" t="s">
        <v>23</v>
      </c>
      <c r="H14" s="189"/>
      <c r="I14" s="189"/>
      <c r="J14" s="63" t="s">
        <v>19</v>
      </c>
      <c r="K14" s="181"/>
      <c r="L14" s="181"/>
      <c r="M14" s="62" t="s">
        <v>23</v>
      </c>
      <c r="N14" s="189"/>
      <c r="O14" s="189"/>
      <c r="P14" s="183"/>
      <c r="Q14" s="183"/>
      <c r="R14" s="183"/>
      <c r="S14" s="183"/>
      <c r="T14" s="190"/>
      <c r="U14" s="190"/>
      <c r="V14" s="190"/>
      <c r="W14" s="190"/>
      <c r="X14" s="190"/>
      <c r="Y14" s="190"/>
      <c r="Z14" s="190"/>
      <c r="AA14" s="190"/>
      <c r="AB14" s="190">
        <v>0</v>
      </c>
      <c r="AC14" s="190"/>
      <c r="AD14" s="190"/>
      <c r="AE14" s="190"/>
      <c r="AF14" s="190">
        <v>0</v>
      </c>
      <c r="AG14" s="190"/>
      <c r="AH14" s="190"/>
      <c r="AI14" s="190"/>
      <c r="AJ14" s="184">
        <f t="shared" si="0"/>
        <v>0</v>
      </c>
      <c r="AK14" s="184"/>
      <c r="AL14" s="184"/>
      <c r="AM14" s="184"/>
      <c r="AN14" s="185">
        <f t="shared" si="1"/>
        <v>0</v>
      </c>
      <c r="AO14" s="185"/>
      <c r="AP14" s="185"/>
      <c r="AQ14" s="188">
        <f t="shared" si="2"/>
        <v>0</v>
      </c>
      <c r="AR14" s="188"/>
      <c r="AS14" s="188"/>
      <c r="AT14" s="188"/>
      <c r="AU14" s="186">
        <f t="shared" si="3"/>
        <v>0</v>
      </c>
      <c r="AV14" s="186"/>
      <c r="AW14" s="186"/>
      <c r="AX14" s="186"/>
      <c r="AY14" s="156">
        <f t="shared" si="4"/>
        <v>0</v>
      </c>
      <c r="AZ14" s="156"/>
      <c r="BA14" s="156"/>
      <c r="BB14" s="156"/>
    </row>
    <row r="15" spans="2:54" s="37" customFormat="1" ht="18" customHeight="1" x14ac:dyDescent="0.45">
      <c r="B15" s="180" t="s">
        <v>53</v>
      </c>
      <c r="C15" s="180"/>
      <c r="D15" s="61"/>
      <c r="E15" s="181"/>
      <c r="F15" s="181"/>
      <c r="G15" s="62" t="s">
        <v>23</v>
      </c>
      <c r="H15" s="189"/>
      <c r="I15" s="189"/>
      <c r="J15" s="63" t="s">
        <v>19</v>
      </c>
      <c r="K15" s="181"/>
      <c r="L15" s="181"/>
      <c r="M15" s="62" t="s">
        <v>23</v>
      </c>
      <c r="N15" s="189"/>
      <c r="O15" s="189"/>
      <c r="P15" s="183"/>
      <c r="Q15" s="183"/>
      <c r="R15" s="183"/>
      <c r="S15" s="183"/>
      <c r="T15" s="190"/>
      <c r="U15" s="190"/>
      <c r="V15" s="190"/>
      <c r="W15" s="190"/>
      <c r="X15" s="190"/>
      <c r="Y15" s="190"/>
      <c r="Z15" s="190"/>
      <c r="AA15" s="190"/>
      <c r="AB15" s="190">
        <v>0</v>
      </c>
      <c r="AC15" s="190"/>
      <c r="AD15" s="190"/>
      <c r="AE15" s="190"/>
      <c r="AF15" s="190">
        <v>0</v>
      </c>
      <c r="AG15" s="190"/>
      <c r="AH15" s="190"/>
      <c r="AI15" s="190"/>
      <c r="AJ15" s="184">
        <f t="shared" si="0"/>
        <v>0</v>
      </c>
      <c r="AK15" s="184"/>
      <c r="AL15" s="184"/>
      <c r="AM15" s="184"/>
      <c r="AN15" s="185">
        <f t="shared" si="1"/>
        <v>0</v>
      </c>
      <c r="AO15" s="185"/>
      <c r="AP15" s="185"/>
      <c r="AQ15" s="188">
        <f t="shared" si="2"/>
        <v>0</v>
      </c>
      <c r="AR15" s="188"/>
      <c r="AS15" s="188"/>
      <c r="AT15" s="188"/>
      <c r="AU15" s="186">
        <f t="shared" si="3"/>
        <v>0</v>
      </c>
      <c r="AV15" s="186"/>
      <c r="AW15" s="186"/>
      <c r="AX15" s="186"/>
      <c r="AY15" s="156">
        <f t="shared" si="4"/>
        <v>0</v>
      </c>
      <c r="AZ15" s="156"/>
      <c r="BA15" s="156"/>
      <c r="BB15" s="156"/>
    </row>
    <row r="16" spans="2:54" s="37" customFormat="1" ht="18" customHeight="1" x14ac:dyDescent="0.45">
      <c r="B16" s="180">
        <v>0</v>
      </c>
      <c r="C16" s="180"/>
      <c r="D16" s="58"/>
      <c r="E16" s="181"/>
      <c r="F16" s="181"/>
      <c r="G16" s="59" t="s">
        <v>23</v>
      </c>
      <c r="H16" s="182"/>
      <c r="I16" s="182"/>
      <c r="J16" s="60" t="s">
        <v>19</v>
      </c>
      <c r="K16" s="181"/>
      <c r="L16" s="181"/>
      <c r="M16" s="59" t="s">
        <v>23</v>
      </c>
      <c r="N16" s="182"/>
      <c r="O16" s="182"/>
      <c r="P16" s="183"/>
      <c r="Q16" s="183"/>
      <c r="R16" s="183"/>
      <c r="S16" s="183"/>
      <c r="T16" s="183"/>
      <c r="U16" s="183"/>
      <c r="V16" s="183"/>
      <c r="W16" s="183"/>
      <c r="X16" s="183"/>
      <c r="Y16" s="183"/>
      <c r="Z16" s="183"/>
      <c r="AA16" s="183"/>
      <c r="AB16" s="183">
        <v>0</v>
      </c>
      <c r="AC16" s="183"/>
      <c r="AD16" s="183"/>
      <c r="AE16" s="183"/>
      <c r="AF16" s="183">
        <v>0</v>
      </c>
      <c r="AG16" s="183"/>
      <c r="AH16" s="183"/>
      <c r="AI16" s="183"/>
      <c r="AJ16" s="184">
        <f t="shared" si="0"/>
        <v>0</v>
      </c>
      <c r="AK16" s="184"/>
      <c r="AL16" s="184"/>
      <c r="AM16" s="184"/>
      <c r="AN16" s="185">
        <f t="shared" si="1"/>
        <v>0</v>
      </c>
      <c r="AO16" s="185"/>
      <c r="AP16" s="185"/>
      <c r="AQ16" s="188">
        <f t="shared" si="2"/>
        <v>0</v>
      </c>
      <c r="AR16" s="188"/>
      <c r="AS16" s="188"/>
      <c r="AT16" s="188"/>
      <c r="AU16" s="186">
        <f t="shared" si="3"/>
        <v>0</v>
      </c>
      <c r="AV16" s="186"/>
      <c r="AW16" s="186"/>
      <c r="AX16" s="186"/>
      <c r="AY16" s="156">
        <f t="shared" si="4"/>
        <v>0</v>
      </c>
      <c r="AZ16" s="156"/>
      <c r="BA16" s="156"/>
      <c r="BB16" s="156"/>
    </row>
    <row r="17" spans="2:54" s="37" customFormat="1" ht="18" customHeight="1" x14ac:dyDescent="0.45">
      <c r="B17" s="180">
        <v>0</v>
      </c>
      <c r="C17" s="180"/>
      <c r="D17" s="61"/>
      <c r="E17" s="181"/>
      <c r="F17" s="181"/>
      <c r="G17" s="62" t="s">
        <v>23</v>
      </c>
      <c r="H17" s="189"/>
      <c r="I17" s="189"/>
      <c r="J17" s="63" t="s">
        <v>19</v>
      </c>
      <c r="K17" s="181"/>
      <c r="L17" s="181"/>
      <c r="M17" s="62" t="s">
        <v>23</v>
      </c>
      <c r="N17" s="189"/>
      <c r="O17" s="189"/>
      <c r="P17" s="183"/>
      <c r="Q17" s="183"/>
      <c r="R17" s="183"/>
      <c r="S17" s="183"/>
      <c r="T17" s="190"/>
      <c r="U17" s="190"/>
      <c r="V17" s="190"/>
      <c r="W17" s="190"/>
      <c r="X17" s="190"/>
      <c r="Y17" s="190"/>
      <c r="Z17" s="190"/>
      <c r="AA17" s="190"/>
      <c r="AB17" s="190">
        <v>0</v>
      </c>
      <c r="AC17" s="190"/>
      <c r="AD17" s="190"/>
      <c r="AE17" s="190"/>
      <c r="AF17" s="190">
        <v>0</v>
      </c>
      <c r="AG17" s="190"/>
      <c r="AH17" s="190"/>
      <c r="AI17" s="190"/>
      <c r="AJ17" s="184">
        <f t="shared" si="0"/>
        <v>0</v>
      </c>
      <c r="AK17" s="184"/>
      <c r="AL17" s="184"/>
      <c r="AM17" s="184"/>
      <c r="AN17" s="185">
        <f t="shared" si="1"/>
        <v>0</v>
      </c>
      <c r="AO17" s="185"/>
      <c r="AP17" s="185"/>
      <c r="AQ17" s="188">
        <f t="shared" si="2"/>
        <v>0</v>
      </c>
      <c r="AR17" s="188"/>
      <c r="AS17" s="188"/>
      <c r="AT17" s="188"/>
      <c r="AU17" s="186">
        <f t="shared" si="3"/>
        <v>0</v>
      </c>
      <c r="AV17" s="186"/>
      <c r="AW17" s="186"/>
      <c r="AX17" s="186"/>
      <c r="AY17" s="156">
        <f t="shared" si="4"/>
        <v>0</v>
      </c>
      <c r="AZ17" s="156"/>
      <c r="BA17" s="156"/>
      <c r="BB17" s="156"/>
    </row>
    <row r="18" spans="2:54" s="37" customFormat="1" ht="18" customHeight="1" x14ac:dyDescent="0.45">
      <c r="B18" s="180">
        <v>0</v>
      </c>
      <c r="C18" s="180"/>
      <c r="D18" s="61"/>
      <c r="E18" s="181"/>
      <c r="F18" s="181"/>
      <c r="G18" s="62" t="s">
        <v>23</v>
      </c>
      <c r="H18" s="189"/>
      <c r="I18" s="189"/>
      <c r="J18" s="63" t="s">
        <v>19</v>
      </c>
      <c r="K18" s="181"/>
      <c r="L18" s="181"/>
      <c r="M18" s="62" t="s">
        <v>23</v>
      </c>
      <c r="N18" s="189"/>
      <c r="O18" s="189"/>
      <c r="P18" s="183"/>
      <c r="Q18" s="183"/>
      <c r="R18" s="183"/>
      <c r="S18" s="183"/>
      <c r="T18" s="190"/>
      <c r="U18" s="190"/>
      <c r="V18" s="190"/>
      <c r="W18" s="190"/>
      <c r="X18" s="190"/>
      <c r="Y18" s="190"/>
      <c r="Z18" s="190"/>
      <c r="AA18" s="190"/>
      <c r="AB18" s="190">
        <v>0</v>
      </c>
      <c r="AC18" s="190"/>
      <c r="AD18" s="190"/>
      <c r="AE18" s="190"/>
      <c r="AF18" s="190">
        <v>0</v>
      </c>
      <c r="AG18" s="190"/>
      <c r="AH18" s="190"/>
      <c r="AI18" s="190"/>
      <c r="AJ18" s="184">
        <f t="shared" si="0"/>
        <v>0</v>
      </c>
      <c r="AK18" s="184"/>
      <c r="AL18" s="184"/>
      <c r="AM18" s="184"/>
      <c r="AN18" s="185">
        <f t="shared" si="1"/>
        <v>0</v>
      </c>
      <c r="AO18" s="185"/>
      <c r="AP18" s="185"/>
      <c r="AQ18" s="188">
        <f t="shared" si="2"/>
        <v>0</v>
      </c>
      <c r="AR18" s="188"/>
      <c r="AS18" s="188"/>
      <c r="AT18" s="188"/>
      <c r="AU18" s="186">
        <f t="shared" si="3"/>
        <v>0</v>
      </c>
      <c r="AV18" s="186"/>
      <c r="AW18" s="186"/>
      <c r="AX18" s="186"/>
      <c r="AY18" s="156">
        <f t="shared" si="4"/>
        <v>0</v>
      </c>
      <c r="AZ18" s="156"/>
      <c r="BA18" s="156"/>
      <c r="BB18" s="156"/>
    </row>
    <row r="19" spans="2:54" s="37" customFormat="1" ht="18" customHeight="1" x14ac:dyDescent="0.45">
      <c r="B19" s="180">
        <v>0</v>
      </c>
      <c r="C19" s="180"/>
      <c r="D19" s="61"/>
      <c r="E19" s="181"/>
      <c r="F19" s="181"/>
      <c r="G19" s="62" t="s">
        <v>23</v>
      </c>
      <c r="H19" s="189"/>
      <c r="I19" s="189"/>
      <c r="J19" s="63" t="s">
        <v>19</v>
      </c>
      <c r="K19" s="181"/>
      <c r="L19" s="181"/>
      <c r="M19" s="62" t="s">
        <v>23</v>
      </c>
      <c r="N19" s="189"/>
      <c r="O19" s="189"/>
      <c r="P19" s="183"/>
      <c r="Q19" s="183"/>
      <c r="R19" s="183"/>
      <c r="S19" s="183"/>
      <c r="T19" s="190"/>
      <c r="U19" s="190"/>
      <c r="V19" s="190"/>
      <c r="W19" s="190"/>
      <c r="X19" s="190"/>
      <c r="Y19" s="190"/>
      <c r="Z19" s="190"/>
      <c r="AA19" s="190"/>
      <c r="AB19" s="190">
        <v>0</v>
      </c>
      <c r="AC19" s="190"/>
      <c r="AD19" s="190"/>
      <c r="AE19" s="190"/>
      <c r="AF19" s="190">
        <v>0</v>
      </c>
      <c r="AG19" s="190"/>
      <c r="AH19" s="190"/>
      <c r="AI19" s="190"/>
      <c r="AJ19" s="184">
        <f t="shared" si="0"/>
        <v>0</v>
      </c>
      <c r="AK19" s="184"/>
      <c r="AL19" s="184"/>
      <c r="AM19" s="184"/>
      <c r="AN19" s="185">
        <f t="shared" si="1"/>
        <v>0</v>
      </c>
      <c r="AO19" s="185"/>
      <c r="AP19" s="185"/>
      <c r="AQ19" s="188">
        <f t="shared" si="2"/>
        <v>0</v>
      </c>
      <c r="AR19" s="188"/>
      <c r="AS19" s="188"/>
      <c r="AT19" s="188"/>
      <c r="AU19" s="186">
        <f t="shared" si="3"/>
        <v>0</v>
      </c>
      <c r="AV19" s="186"/>
      <c r="AW19" s="186"/>
      <c r="AX19" s="186"/>
      <c r="AY19" s="156">
        <f t="shared" si="4"/>
        <v>0</v>
      </c>
      <c r="AZ19" s="156"/>
      <c r="BA19" s="156"/>
      <c r="BB19" s="156"/>
    </row>
    <row r="20" spans="2:54" s="37" customFormat="1" ht="18" customHeight="1" x14ac:dyDescent="0.45">
      <c r="B20" s="180">
        <v>0</v>
      </c>
      <c r="C20" s="180"/>
      <c r="D20" s="58"/>
      <c r="E20" s="181"/>
      <c r="F20" s="181"/>
      <c r="G20" s="59" t="s">
        <v>23</v>
      </c>
      <c r="H20" s="182"/>
      <c r="I20" s="182"/>
      <c r="J20" s="60" t="s">
        <v>19</v>
      </c>
      <c r="K20" s="181"/>
      <c r="L20" s="181"/>
      <c r="M20" s="59" t="s">
        <v>23</v>
      </c>
      <c r="N20" s="182"/>
      <c r="O20" s="182"/>
      <c r="P20" s="183"/>
      <c r="Q20" s="183"/>
      <c r="R20" s="183"/>
      <c r="S20" s="183"/>
      <c r="T20" s="183"/>
      <c r="U20" s="183"/>
      <c r="V20" s="183"/>
      <c r="W20" s="183"/>
      <c r="X20" s="183"/>
      <c r="Y20" s="183"/>
      <c r="Z20" s="183"/>
      <c r="AA20" s="183"/>
      <c r="AB20" s="183">
        <v>0</v>
      </c>
      <c r="AC20" s="183"/>
      <c r="AD20" s="183"/>
      <c r="AE20" s="183"/>
      <c r="AF20" s="183">
        <v>0</v>
      </c>
      <c r="AG20" s="183"/>
      <c r="AH20" s="183"/>
      <c r="AI20" s="183"/>
      <c r="AJ20" s="184">
        <f t="shared" si="0"/>
        <v>0</v>
      </c>
      <c r="AK20" s="184"/>
      <c r="AL20" s="184"/>
      <c r="AM20" s="184"/>
      <c r="AN20" s="185">
        <f t="shared" si="1"/>
        <v>0</v>
      </c>
      <c r="AO20" s="185"/>
      <c r="AP20" s="185"/>
      <c r="AQ20" s="188">
        <f t="shared" si="2"/>
        <v>0</v>
      </c>
      <c r="AR20" s="188"/>
      <c r="AS20" s="188"/>
      <c r="AT20" s="188"/>
      <c r="AU20" s="186">
        <f t="shared" si="3"/>
        <v>0</v>
      </c>
      <c r="AV20" s="186"/>
      <c r="AW20" s="186"/>
      <c r="AX20" s="186"/>
      <c r="AY20" s="156">
        <f t="shared" si="4"/>
        <v>0</v>
      </c>
      <c r="AZ20" s="156"/>
      <c r="BA20" s="156"/>
      <c r="BB20" s="156"/>
    </row>
    <row r="21" spans="2:54" s="37" customFormat="1" ht="18" customHeight="1" x14ac:dyDescent="0.45">
      <c r="B21" s="180">
        <v>0</v>
      </c>
      <c r="C21" s="180"/>
      <c r="D21" s="61"/>
      <c r="E21" s="181"/>
      <c r="F21" s="181"/>
      <c r="G21" s="62" t="s">
        <v>23</v>
      </c>
      <c r="H21" s="189"/>
      <c r="I21" s="189"/>
      <c r="J21" s="63" t="s">
        <v>19</v>
      </c>
      <c r="K21" s="181"/>
      <c r="L21" s="181"/>
      <c r="M21" s="62" t="s">
        <v>23</v>
      </c>
      <c r="N21" s="189"/>
      <c r="O21" s="189"/>
      <c r="P21" s="183"/>
      <c r="Q21" s="183"/>
      <c r="R21" s="183"/>
      <c r="S21" s="183"/>
      <c r="T21" s="190"/>
      <c r="U21" s="190"/>
      <c r="V21" s="190"/>
      <c r="W21" s="190"/>
      <c r="X21" s="190"/>
      <c r="Y21" s="190"/>
      <c r="Z21" s="190"/>
      <c r="AA21" s="190"/>
      <c r="AB21" s="190">
        <v>0</v>
      </c>
      <c r="AC21" s="190"/>
      <c r="AD21" s="190"/>
      <c r="AE21" s="190"/>
      <c r="AF21" s="190">
        <v>0</v>
      </c>
      <c r="AG21" s="190"/>
      <c r="AH21" s="190"/>
      <c r="AI21" s="190"/>
      <c r="AJ21" s="184">
        <f t="shared" si="0"/>
        <v>0</v>
      </c>
      <c r="AK21" s="184"/>
      <c r="AL21" s="184"/>
      <c r="AM21" s="184"/>
      <c r="AN21" s="185">
        <f t="shared" si="1"/>
        <v>0</v>
      </c>
      <c r="AO21" s="185"/>
      <c r="AP21" s="185"/>
      <c r="AQ21" s="188">
        <f t="shared" si="2"/>
        <v>0</v>
      </c>
      <c r="AR21" s="188"/>
      <c r="AS21" s="188"/>
      <c r="AT21" s="188"/>
      <c r="AU21" s="186">
        <f t="shared" si="3"/>
        <v>0</v>
      </c>
      <c r="AV21" s="186"/>
      <c r="AW21" s="186"/>
      <c r="AX21" s="186"/>
      <c r="AY21" s="156">
        <f t="shared" si="4"/>
        <v>0</v>
      </c>
      <c r="AZ21" s="156"/>
      <c r="BA21" s="156"/>
      <c r="BB21" s="156"/>
    </row>
    <row r="22" spans="2:54" s="37" customFormat="1" ht="18" customHeight="1" x14ac:dyDescent="0.45">
      <c r="B22" s="180">
        <v>0</v>
      </c>
      <c r="C22" s="180"/>
      <c r="D22" s="61"/>
      <c r="E22" s="181"/>
      <c r="F22" s="181"/>
      <c r="G22" s="62" t="s">
        <v>23</v>
      </c>
      <c r="H22" s="189"/>
      <c r="I22" s="189"/>
      <c r="J22" s="63" t="s">
        <v>19</v>
      </c>
      <c r="K22" s="181"/>
      <c r="L22" s="181"/>
      <c r="M22" s="62" t="s">
        <v>23</v>
      </c>
      <c r="N22" s="189"/>
      <c r="O22" s="189"/>
      <c r="P22" s="183"/>
      <c r="Q22" s="183"/>
      <c r="R22" s="183"/>
      <c r="S22" s="183"/>
      <c r="T22" s="190"/>
      <c r="U22" s="190"/>
      <c r="V22" s="190"/>
      <c r="W22" s="190"/>
      <c r="X22" s="190"/>
      <c r="Y22" s="190"/>
      <c r="Z22" s="190"/>
      <c r="AA22" s="190"/>
      <c r="AB22" s="190">
        <v>0</v>
      </c>
      <c r="AC22" s="190"/>
      <c r="AD22" s="190"/>
      <c r="AE22" s="190"/>
      <c r="AF22" s="190">
        <v>0</v>
      </c>
      <c r="AG22" s="190"/>
      <c r="AH22" s="190"/>
      <c r="AI22" s="190"/>
      <c r="AJ22" s="184">
        <f t="shared" si="0"/>
        <v>0</v>
      </c>
      <c r="AK22" s="184"/>
      <c r="AL22" s="184"/>
      <c r="AM22" s="184"/>
      <c r="AN22" s="185">
        <f t="shared" si="1"/>
        <v>0</v>
      </c>
      <c r="AO22" s="185"/>
      <c r="AP22" s="185"/>
      <c r="AQ22" s="188">
        <f t="shared" si="2"/>
        <v>0</v>
      </c>
      <c r="AR22" s="188"/>
      <c r="AS22" s="188"/>
      <c r="AT22" s="188"/>
      <c r="AU22" s="186">
        <f t="shared" si="3"/>
        <v>0</v>
      </c>
      <c r="AV22" s="186"/>
      <c r="AW22" s="186"/>
      <c r="AX22" s="186"/>
      <c r="AY22" s="156">
        <f t="shared" si="4"/>
        <v>0</v>
      </c>
      <c r="AZ22" s="156"/>
      <c r="BA22" s="156"/>
      <c r="BB22" s="156"/>
    </row>
    <row r="23" spans="2:54" s="37" customFormat="1" ht="18" customHeight="1" x14ac:dyDescent="0.45">
      <c r="B23" s="180">
        <v>0</v>
      </c>
      <c r="C23" s="180"/>
      <c r="D23" s="61"/>
      <c r="E23" s="181"/>
      <c r="F23" s="181"/>
      <c r="G23" s="62" t="s">
        <v>23</v>
      </c>
      <c r="H23" s="189"/>
      <c r="I23" s="189"/>
      <c r="J23" s="63" t="s">
        <v>19</v>
      </c>
      <c r="K23" s="181"/>
      <c r="L23" s="181"/>
      <c r="M23" s="62" t="s">
        <v>23</v>
      </c>
      <c r="N23" s="189"/>
      <c r="O23" s="189"/>
      <c r="P23" s="183"/>
      <c r="Q23" s="183"/>
      <c r="R23" s="183"/>
      <c r="S23" s="183"/>
      <c r="T23" s="190"/>
      <c r="U23" s="190"/>
      <c r="V23" s="190"/>
      <c r="W23" s="190"/>
      <c r="X23" s="190"/>
      <c r="Y23" s="190"/>
      <c r="Z23" s="190"/>
      <c r="AA23" s="190"/>
      <c r="AB23" s="190">
        <v>0</v>
      </c>
      <c r="AC23" s="190"/>
      <c r="AD23" s="190"/>
      <c r="AE23" s="190"/>
      <c r="AF23" s="190">
        <v>0</v>
      </c>
      <c r="AG23" s="190"/>
      <c r="AH23" s="190"/>
      <c r="AI23" s="190"/>
      <c r="AJ23" s="184">
        <f t="shared" si="0"/>
        <v>0</v>
      </c>
      <c r="AK23" s="184"/>
      <c r="AL23" s="184"/>
      <c r="AM23" s="184"/>
      <c r="AN23" s="185">
        <f t="shared" si="1"/>
        <v>0</v>
      </c>
      <c r="AO23" s="185"/>
      <c r="AP23" s="185"/>
      <c r="AQ23" s="188">
        <f t="shared" si="2"/>
        <v>0</v>
      </c>
      <c r="AR23" s="188"/>
      <c r="AS23" s="188"/>
      <c r="AT23" s="188"/>
      <c r="AU23" s="186">
        <f t="shared" si="3"/>
        <v>0</v>
      </c>
      <c r="AV23" s="186"/>
      <c r="AW23" s="186"/>
      <c r="AX23" s="186"/>
      <c r="AY23" s="156">
        <f t="shared" si="4"/>
        <v>0</v>
      </c>
      <c r="AZ23" s="156"/>
      <c r="BA23" s="156"/>
      <c r="BB23" s="156"/>
    </row>
    <row r="24" spans="2:54" s="37" customFormat="1" ht="18" customHeight="1" x14ac:dyDescent="0.45">
      <c r="B24" s="180" t="s">
        <v>53</v>
      </c>
      <c r="C24" s="180"/>
      <c r="D24" s="61"/>
      <c r="E24" s="181"/>
      <c r="F24" s="181"/>
      <c r="G24" s="62" t="s">
        <v>23</v>
      </c>
      <c r="H24" s="189"/>
      <c r="I24" s="189"/>
      <c r="J24" s="63" t="s">
        <v>19</v>
      </c>
      <c r="K24" s="181"/>
      <c r="L24" s="181"/>
      <c r="M24" s="62" t="s">
        <v>23</v>
      </c>
      <c r="N24" s="189"/>
      <c r="O24" s="189"/>
      <c r="P24" s="183"/>
      <c r="Q24" s="183"/>
      <c r="R24" s="183"/>
      <c r="S24" s="183"/>
      <c r="T24" s="190"/>
      <c r="U24" s="190"/>
      <c r="V24" s="190"/>
      <c r="W24" s="190"/>
      <c r="X24" s="190"/>
      <c r="Y24" s="190"/>
      <c r="Z24" s="190"/>
      <c r="AA24" s="190"/>
      <c r="AB24" s="190">
        <v>0</v>
      </c>
      <c r="AC24" s="190"/>
      <c r="AD24" s="190"/>
      <c r="AE24" s="190"/>
      <c r="AF24" s="190">
        <v>0</v>
      </c>
      <c r="AG24" s="190"/>
      <c r="AH24" s="190"/>
      <c r="AI24" s="190"/>
      <c r="AJ24" s="184">
        <f t="shared" si="0"/>
        <v>0</v>
      </c>
      <c r="AK24" s="184"/>
      <c r="AL24" s="184"/>
      <c r="AM24" s="184"/>
      <c r="AN24" s="185">
        <f t="shared" si="1"/>
        <v>0</v>
      </c>
      <c r="AO24" s="185"/>
      <c r="AP24" s="185"/>
      <c r="AQ24" s="188">
        <f t="shared" si="2"/>
        <v>0</v>
      </c>
      <c r="AR24" s="188"/>
      <c r="AS24" s="188"/>
      <c r="AT24" s="188"/>
      <c r="AU24" s="186">
        <f t="shared" si="3"/>
        <v>0</v>
      </c>
      <c r="AV24" s="186"/>
      <c r="AW24" s="186"/>
      <c r="AX24" s="186"/>
      <c r="AY24" s="156">
        <f t="shared" si="4"/>
        <v>0</v>
      </c>
      <c r="AZ24" s="156"/>
      <c r="BA24" s="156"/>
      <c r="BB24" s="156"/>
    </row>
    <row r="25" spans="2:54" s="37" customFormat="1" ht="18" customHeight="1" x14ac:dyDescent="0.45">
      <c r="B25" s="180" t="s">
        <v>53</v>
      </c>
      <c r="C25" s="180"/>
      <c r="D25" s="61"/>
      <c r="E25" s="181"/>
      <c r="F25" s="181"/>
      <c r="G25" s="62" t="s">
        <v>23</v>
      </c>
      <c r="H25" s="189"/>
      <c r="I25" s="189"/>
      <c r="J25" s="63" t="s">
        <v>19</v>
      </c>
      <c r="K25" s="181"/>
      <c r="L25" s="181"/>
      <c r="M25" s="62" t="s">
        <v>23</v>
      </c>
      <c r="N25" s="189"/>
      <c r="O25" s="189"/>
      <c r="P25" s="183"/>
      <c r="Q25" s="183"/>
      <c r="R25" s="183"/>
      <c r="S25" s="183"/>
      <c r="T25" s="190"/>
      <c r="U25" s="190"/>
      <c r="V25" s="190"/>
      <c r="W25" s="190"/>
      <c r="X25" s="190"/>
      <c r="Y25" s="190"/>
      <c r="Z25" s="190"/>
      <c r="AA25" s="190"/>
      <c r="AB25" s="190">
        <v>0</v>
      </c>
      <c r="AC25" s="190"/>
      <c r="AD25" s="190"/>
      <c r="AE25" s="190"/>
      <c r="AF25" s="190">
        <v>0</v>
      </c>
      <c r="AG25" s="190"/>
      <c r="AH25" s="190"/>
      <c r="AI25" s="190"/>
      <c r="AJ25" s="184">
        <f t="shared" si="0"/>
        <v>0</v>
      </c>
      <c r="AK25" s="184"/>
      <c r="AL25" s="184"/>
      <c r="AM25" s="184"/>
      <c r="AN25" s="185">
        <f t="shared" si="1"/>
        <v>0</v>
      </c>
      <c r="AO25" s="185"/>
      <c r="AP25" s="185"/>
      <c r="AQ25" s="188">
        <f t="shared" si="2"/>
        <v>0</v>
      </c>
      <c r="AR25" s="188"/>
      <c r="AS25" s="188"/>
      <c r="AT25" s="188"/>
      <c r="AU25" s="186">
        <f t="shared" si="3"/>
        <v>0</v>
      </c>
      <c r="AV25" s="186"/>
      <c r="AW25" s="186"/>
      <c r="AX25" s="186"/>
      <c r="AY25" s="156">
        <f t="shared" si="4"/>
        <v>0</v>
      </c>
      <c r="AZ25" s="156"/>
      <c r="BA25" s="156"/>
      <c r="BB25" s="156"/>
    </row>
    <row r="26" spans="2:54" s="37" customFormat="1" ht="18" customHeight="1" x14ac:dyDescent="0.45">
      <c r="B26" s="180">
        <v>0</v>
      </c>
      <c r="C26" s="180"/>
      <c r="D26" s="58"/>
      <c r="E26" s="181"/>
      <c r="F26" s="181"/>
      <c r="G26" s="59" t="s">
        <v>23</v>
      </c>
      <c r="H26" s="182"/>
      <c r="I26" s="182"/>
      <c r="J26" s="60" t="s">
        <v>19</v>
      </c>
      <c r="K26" s="181"/>
      <c r="L26" s="181"/>
      <c r="M26" s="59" t="s">
        <v>23</v>
      </c>
      <c r="N26" s="182"/>
      <c r="O26" s="182"/>
      <c r="P26" s="183"/>
      <c r="Q26" s="183"/>
      <c r="R26" s="183"/>
      <c r="S26" s="183"/>
      <c r="T26" s="183"/>
      <c r="U26" s="183"/>
      <c r="V26" s="183"/>
      <c r="W26" s="183"/>
      <c r="X26" s="183"/>
      <c r="Y26" s="183"/>
      <c r="Z26" s="183"/>
      <c r="AA26" s="183"/>
      <c r="AB26" s="183">
        <v>0</v>
      </c>
      <c r="AC26" s="183"/>
      <c r="AD26" s="183"/>
      <c r="AE26" s="183"/>
      <c r="AF26" s="183">
        <v>0</v>
      </c>
      <c r="AG26" s="183"/>
      <c r="AH26" s="183"/>
      <c r="AI26" s="183"/>
      <c r="AJ26" s="184">
        <f t="shared" si="0"/>
        <v>0</v>
      </c>
      <c r="AK26" s="184"/>
      <c r="AL26" s="184"/>
      <c r="AM26" s="184"/>
      <c r="AN26" s="185">
        <f t="shared" si="1"/>
        <v>0</v>
      </c>
      <c r="AO26" s="185"/>
      <c r="AP26" s="185"/>
      <c r="AQ26" s="188">
        <f t="shared" si="2"/>
        <v>0</v>
      </c>
      <c r="AR26" s="188"/>
      <c r="AS26" s="188"/>
      <c r="AT26" s="188"/>
      <c r="AU26" s="186">
        <f t="shared" si="3"/>
        <v>0</v>
      </c>
      <c r="AV26" s="186"/>
      <c r="AW26" s="186"/>
      <c r="AX26" s="186"/>
      <c r="AY26" s="156">
        <f t="shared" si="4"/>
        <v>0</v>
      </c>
      <c r="AZ26" s="156"/>
      <c r="BA26" s="156"/>
      <c r="BB26" s="156"/>
    </row>
    <row r="27" spans="2:54" s="37" customFormat="1" ht="18" customHeight="1" x14ac:dyDescent="0.45">
      <c r="B27" s="180">
        <v>0</v>
      </c>
      <c r="C27" s="180"/>
      <c r="D27" s="61"/>
      <c r="E27" s="181"/>
      <c r="F27" s="181"/>
      <c r="G27" s="62" t="s">
        <v>23</v>
      </c>
      <c r="H27" s="189"/>
      <c r="I27" s="189"/>
      <c r="J27" s="63" t="s">
        <v>19</v>
      </c>
      <c r="K27" s="181"/>
      <c r="L27" s="181"/>
      <c r="M27" s="62" t="s">
        <v>23</v>
      </c>
      <c r="N27" s="189"/>
      <c r="O27" s="189"/>
      <c r="P27" s="183"/>
      <c r="Q27" s="183"/>
      <c r="R27" s="183"/>
      <c r="S27" s="183"/>
      <c r="T27" s="190"/>
      <c r="U27" s="190"/>
      <c r="V27" s="190"/>
      <c r="W27" s="190"/>
      <c r="X27" s="190"/>
      <c r="Y27" s="190"/>
      <c r="Z27" s="190"/>
      <c r="AA27" s="190"/>
      <c r="AB27" s="190">
        <v>0</v>
      </c>
      <c r="AC27" s="190"/>
      <c r="AD27" s="190"/>
      <c r="AE27" s="190"/>
      <c r="AF27" s="190">
        <v>0</v>
      </c>
      <c r="AG27" s="190"/>
      <c r="AH27" s="190"/>
      <c r="AI27" s="190"/>
      <c r="AJ27" s="184">
        <f t="shared" si="0"/>
        <v>0</v>
      </c>
      <c r="AK27" s="184"/>
      <c r="AL27" s="184"/>
      <c r="AM27" s="184"/>
      <c r="AN27" s="185">
        <f t="shared" si="1"/>
        <v>0</v>
      </c>
      <c r="AO27" s="185"/>
      <c r="AP27" s="185"/>
      <c r="AQ27" s="188">
        <f t="shared" si="2"/>
        <v>0</v>
      </c>
      <c r="AR27" s="188"/>
      <c r="AS27" s="188"/>
      <c r="AT27" s="188"/>
      <c r="AU27" s="186">
        <f t="shared" si="3"/>
        <v>0</v>
      </c>
      <c r="AV27" s="186"/>
      <c r="AW27" s="186"/>
      <c r="AX27" s="186"/>
      <c r="AY27" s="156">
        <f t="shared" si="4"/>
        <v>0</v>
      </c>
      <c r="AZ27" s="156"/>
      <c r="BA27" s="156"/>
      <c r="BB27" s="156"/>
    </row>
    <row r="28" spans="2:54" s="37" customFormat="1" ht="18" customHeight="1" x14ac:dyDescent="0.45">
      <c r="B28" s="180">
        <v>0</v>
      </c>
      <c r="C28" s="180"/>
      <c r="D28" s="61"/>
      <c r="E28" s="181"/>
      <c r="F28" s="181"/>
      <c r="G28" s="62" t="s">
        <v>23</v>
      </c>
      <c r="H28" s="189"/>
      <c r="I28" s="189"/>
      <c r="J28" s="63" t="s">
        <v>19</v>
      </c>
      <c r="K28" s="181"/>
      <c r="L28" s="181"/>
      <c r="M28" s="62" t="s">
        <v>23</v>
      </c>
      <c r="N28" s="189"/>
      <c r="O28" s="189"/>
      <c r="P28" s="183"/>
      <c r="Q28" s="183"/>
      <c r="R28" s="183"/>
      <c r="S28" s="183"/>
      <c r="T28" s="190"/>
      <c r="U28" s="190"/>
      <c r="V28" s="190"/>
      <c r="W28" s="190"/>
      <c r="X28" s="190"/>
      <c r="Y28" s="190"/>
      <c r="Z28" s="190"/>
      <c r="AA28" s="190"/>
      <c r="AB28" s="190">
        <v>0</v>
      </c>
      <c r="AC28" s="190"/>
      <c r="AD28" s="190"/>
      <c r="AE28" s="190"/>
      <c r="AF28" s="190">
        <v>0</v>
      </c>
      <c r="AG28" s="190"/>
      <c r="AH28" s="190"/>
      <c r="AI28" s="190"/>
      <c r="AJ28" s="184">
        <f t="shared" si="0"/>
        <v>0</v>
      </c>
      <c r="AK28" s="184"/>
      <c r="AL28" s="184"/>
      <c r="AM28" s="184"/>
      <c r="AN28" s="185">
        <f t="shared" si="1"/>
        <v>0</v>
      </c>
      <c r="AO28" s="185"/>
      <c r="AP28" s="185"/>
      <c r="AQ28" s="188">
        <f t="shared" si="2"/>
        <v>0</v>
      </c>
      <c r="AR28" s="188"/>
      <c r="AS28" s="188"/>
      <c r="AT28" s="188"/>
      <c r="AU28" s="186">
        <f t="shared" si="3"/>
        <v>0</v>
      </c>
      <c r="AV28" s="186"/>
      <c r="AW28" s="186"/>
      <c r="AX28" s="186"/>
      <c r="AY28" s="156">
        <f t="shared" si="4"/>
        <v>0</v>
      </c>
      <c r="AZ28" s="156"/>
      <c r="BA28" s="156"/>
      <c r="BB28" s="156"/>
    </row>
    <row r="29" spans="2:54" s="37" customFormat="1" ht="18" customHeight="1" x14ac:dyDescent="0.45">
      <c r="B29" s="180">
        <v>0</v>
      </c>
      <c r="C29" s="180"/>
      <c r="D29" s="61"/>
      <c r="E29" s="181"/>
      <c r="F29" s="181"/>
      <c r="G29" s="62" t="s">
        <v>23</v>
      </c>
      <c r="H29" s="189"/>
      <c r="I29" s="189"/>
      <c r="J29" s="63" t="s">
        <v>19</v>
      </c>
      <c r="K29" s="181"/>
      <c r="L29" s="181"/>
      <c r="M29" s="62" t="s">
        <v>23</v>
      </c>
      <c r="N29" s="189"/>
      <c r="O29" s="189"/>
      <c r="P29" s="183"/>
      <c r="Q29" s="183"/>
      <c r="R29" s="183"/>
      <c r="S29" s="183"/>
      <c r="T29" s="190"/>
      <c r="U29" s="190"/>
      <c r="V29" s="190"/>
      <c r="W29" s="190"/>
      <c r="X29" s="190"/>
      <c r="Y29" s="190"/>
      <c r="Z29" s="190"/>
      <c r="AA29" s="190"/>
      <c r="AB29" s="190">
        <v>0</v>
      </c>
      <c r="AC29" s="190"/>
      <c r="AD29" s="190"/>
      <c r="AE29" s="190"/>
      <c r="AF29" s="190">
        <v>0</v>
      </c>
      <c r="AG29" s="190"/>
      <c r="AH29" s="190"/>
      <c r="AI29" s="190"/>
      <c r="AJ29" s="184">
        <f t="shared" si="0"/>
        <v>0</v>
      </c>
      <c r="AK29" s="184"/>
      <c r="AL29" s="184"/>
      <c r="AM29" s="184"/>
      <c r="AN29" s="185">
        <f t="shared" si="1"/>
        <v>0</v>
      </c>
      <c r="AO29" s="185"/>
      <c r="AP29" s="185"/>
      <c r="AQ29" s="188">
        <f t="shared" si="2"/>
        <v>0</v>
      </c>
      <c r="AR29" s="188"/>
      <c r="AS29" s="188"/>
      <c r="AT29" s="188"/>
      <c r="AU29" s="186">
        <f t="shared" si="3"/>
        <v>0</v>
      </c>
      <c r="AV29" s="186"/>
      <c r="AW29" s="186"/>
      <c r="AX29" s="186"/>
      <c r="AY29" s="156">
        <f t="shared" si="4"/>
        <v>0</v>
      </c>
      <c r="AZ29" s="156"/>
      <c r="BA29" s="156"/>
      <c r="BB29" s="156"/>
    </row>
    <row r="30" spans="2:54" s="37" customFormat="1" ht="18" customHeight="1" x14ac:dyDescent="0.45">
      <c r="B30" s="180" t="s">
        <v>53</v>
      </c>
      <c r="C30" s="180"/>
      <c r="D30" s="61"/>
      <c r="E30" s="181"/>
      <c r="F30" s="181"/>
      <c r="G30" s="62" t="s">
        <v>23</v>
      </c>
      <c r="H30" s="189"/>
      <c r="I30" s="189"/>
      <c r="J30" s="63" t="s">
        <v>19</v>
      </c>
      <c r="K30" s="181"/>
      <c r="L30" s="181"/>
      <c r="M30" s="62" t="s">
        <v>23</v>
      </c>
      <c r="N30" s="189"/>
      <c r="O30" s="189"/>
      <c r="P30" s="183"/>
      <c r="Q30" s="183"/>
      <c r="R30" s="183"/>
      <c r="S30" s="183"/>
      <c r="T30" s="190"/>
      <c r="U30" s="190"/>
      <c r="V30" s="190"/>
      <c r="W30" s="190"/>
      <c r="X30" s="190"/>
      <c r="Y30" s="190"/>
      <c r="Z30" s="190"/>
      <c r="AA30" s="190"/>
      <c r="AB30" s="190">
        <v>0</v>
      </c>
      <c r="AC30" s="190"/>
      <c r="AD30" s="190"/>
      <c r="AE30" s="190"/>
      <c r="AF30" s="190">
        <v>0</v>
      </c>
      <c r="AG30" s="190"/>
      <c r="AH30" s="190"/>
      <c r="AI30" s="190"/>
      <c r="AJ30" s="184">
        <f t="shared" si="0"/>
        <v>0</v>
      </c>
      <c r="AK30" s="184"/>
      <c r="AL30" s="184"/>
      <c r="AM30" s="184"/>
      <c r="AN30" s="185">
        <f t="shared" si="1"/>
        <v>0</v>
      </c>
      <c r="AO30" s="185"/>
      <c r="AP30" s="185"/>
      <c r="AQ30" s="188">
        <f t="shared" si="2"/>
        <v>0</v>
      </c>
      <c r="AR30" s="188"/>
      <c r="AS30" s="188"/>
      <c r="AT30" s="188"/>
      <c r="AU30" s="186">
        <f t="shared" si="3"/>
        <v>0</v>
      </c>
      <c r="AV30" s="186"/>
      <c r="AW30" s="186"/>
      <c r="AX30" s="186"/>
      <c r="AY30" s="156">
        <f t="shared" si="4"/>
        <v>0</v>
      </c>
      <c r="AZ30" s="156"/>
      <c r="BA30" s="156"/>
      <c r="BB30" s="156"/>
    </row>
    <row r="31" spans="2:54" s="37" customFormat="1" ht="18" customHeight="1" x14ac:dyDescent="0.45">
      <c r="B31" s="180" t="s">
        <v>53</v>
      </c>
      <c r="C31" s="180"/>
      <c r="D31" s="61"/>
      <c r="E31" s="181"/>
      <c r="F31" s="181"/>
      <c r="G31" s="62" t="s">
        <v>23</v>
      </c>
      <c r="H31" s="189"/>
      <c r="I31" s="189"/>
      <c r="J31" s="63" t="s">
        <v>19</v>
      </c>
      <c r="K31" s="181"/>
      <c r="L31" s="181"/>
      <c r="M31" s="62" t="s">
        <v>23</v>
      </c>
      <c r="N31" s="189"/>
      <c r="O31" s="189"/>
      <c r="P31" s="183"/>
      <c r="Q31" s="183"/>
      <c r="R31" s="183"/>
      <c r="S31" s="183"/>
      <c r="T31" s="190"/>
      <c r="U31" s="190"/>
      <c r="V31" s="190"/>
      <c r="W31" s="190"/>
      <c r="X31" s="190"/>
      <c r="Y31" s="190"/>
      <c r="Z31" s="190"/>
      <c r="AA31" s="190"/>
      <c r="AB31" s="190">
        <v>0</v>
      </c>
      <c r="AC31" s="190"/>
      <c r="AD31" s="190"/>
      <c r="AE31" s="190"/>
      <c r="AF31" s="190">
        <v>0</v>
      </c>
      <c r="AG31" s="190"/>
      <c r="AH31" s="190"/>
      <c r="AI31" s="190"/>
      <c r="AJ31" s="184">
        <f t="shared" si="0"/>
        <v>0</v>
      </c>
      <c r="AK31" s="184"/>
      <c r="AL31" s="184"/>
      <c r="AM31" s="184"/>
      <c r="AN31" s="185">
        <f t="shared" si="1"/>
        <v>0</v>
      </c>
      <c r="AO31" s="185"/>
      <c r="AP31" s="185"/>
      <c r="AQ31" s="188">
        <f t="shared" si="2"/>
        <v>0</v>
      </c>
      <c r="AR31" s="188"/>
      <c r="AS31" s="188"/>
      <c r="AT31" s="188"/>
      <c r="AU31" s="186">
        <f t="shared" si="3"/>
        <v>0</v>
      </c>
      <c r="AV31" s="186"/>
      <c r="AW31" s="186"/>
      <c r="AX31" s="186"/>
      <c r="AY31" s="156">
        <f t="shared" si="4"/>
        <v>0</v>
      </c>
      <c r="AZ31" s="156"/>
      <c r="BA31" s="156"/>
      <c r="BB31" s="156"/>
    </row>
    <row r="32" spans="2:54" s="37" customFormat="1" ht="18" customHeight="1" x14ac:dyDescent="0.45">
      <c r="B32" s="180">
        <v>0</v>
      </c>
      <c r="C32" s="180"/>
      <c r="D32" s="58"/>
      <c r="E32" s="181"/>
      <c r="F32" s="181"/>
      <c r="G32" s="59" t="s">
        <v>23</v>
      </c>
      <c r="H32" s="182"/>
      <c r="I32" s="182"/>
      <c r="J32" s="60" t="s">
        <v>19</v>
      </c>
      <c r="K32" s="181"/>
      <c r="L32" s="181"/>
      <c r="M32" s="59" t="s">
        <v>23</v>
      </c>
      <c r="N32" s="182"/>
      <c r="O32" s="182"/>
      <c r="P32" s="183"/>
      <c r="Q32" s="183"/>
      <c r="R32" s="183"/>
      <c r="S32" s="183"/>
      <c r="T32" s="183"/>
      <c r="U32" s="183"/>
      <c r="V32" s="183"/>
      <c r="W32" s="183"/>
      <c r="X32" s="183"/>
      <c r="Y32" s="183"/>
      <c r="Z32" s="183"/>
      <c r="AA32" s="183"/>
      <c r="AB32" s="183">
        <v>0</v>
      </c>
      <c r="AC32" s="183"/>
      <c r="AD32" s="183"/>
      <c r="AE32" s="183"/>
      <c r="AF32" s="183">
        <v>0</v>
      </c>
      <c r="AG32" s="183"/>
      <c r="AH32" s="183"/>
      <c r="AI32" s="183"/>
      <c r="AJ32" s="184">
        <f t="shared" si="0"/>
        <v>0</v>
      </c>
      <c r="AK32" s="184"/>
      <c r="AL32" s="184"/>
      <c r="AM32" s="184"/>
      <c r="AN32" s="185">
        <f t="shared" si="1"/>
        <v>0</v>
      </c>
      <c r="AO32" s="185"/>
      <c r="AP32" s="185"/>
      <c r="AQ32" s="188">
        <f t="shared" si="2"/>
        <v>0</v>
      </c>
      <c r="AR32" s="188"/>
      <c r="AS32" s="188"/>
      <c r="AT32" s="188"/>
      <c r="AU32" s="186">
        <f t="shared" si="3"/>
        <v>0</v>
      </c>
      <c r="AV32" s="186"/>
      <c r="AW32" s="186"/>
      <c r="AX32" s="186"/>
      <c r="AY32" s="156">
        <f t="shared" si="4"/>
        <v>0</v>
      </c>
      <c r="AZ32" s="156"/>
      <c r="BA32" s="156"/>
      <c r="BB32" s="156"/>
    </row>
    <row r="33" spans="1:58" s="37" customFormat="1" ht="18" customHeight="1" x14ac:dyDescent="0.45">
      <c r="B33" s="180">
        <v>0</v>
      </c>
      <c r="C33" s="180"/>
      <c r="D33" s="61"/>
      <c r="E33" s="181"/>
      <c r="F33" s="181"/>
      <c r="G33" s="62" t="s">
        <v>23</v>
      </c>
      <c r="H33" s="189"/>
      <c r="I33" s="189"/>
      <c r="J33" s="63" t="s">
        <v>19</v>
      </c>
      <c r="K33" s="181"/>
      <c r="L33" s="181"/>
      <c r="M33" s="62" t="s">
        <v>23</v>
      </c>
      <c r="N33" s="189"/>
      <c r="O33" s="189"/>
      <c r="P33" s="183"/>
      <c r="Q33" s="183"/>
      <c r="R33" s="183"/>
      <c r="S33" s="183"/>
      <c r="T33" s="190"/>
      <c r="U33" s="190"/>
      <c r="V33" s="190"/>
      <c r="W33" s="190"/>
      <c r="X33" s="190"/>
      <c r="Y33" s="190"/>
      <c r="Z33" s="190"/>
      <c r="AA33" s="190"/>
      <c r="AB33" s="190">
        <v>0</v>
      </c>
      <c r="AC33" s="190"/>
      <c r="AD33" s="190"/>
      <c r="AE33" s="190"/>
      <c r="AF33" s="190">
        <v>0</v>
      </c>
      <c r="AG33" s="190"/>
      <c r="AH33" s="190"/>
      <c r="AI33" s="190"/>
      <c r="AJ33" s="184">
        <f t="shared" si="0"/>
        <v>0</v>
      </c>
      <c r="AK33" s="184"/>
      <c r="AL33" s="184"/>
      <c r="AM33" s="184"/>
      <c r="AN33" s="185">
        <f t="shared" si="1"/>
        <v>0</v>
      </c>
      <c r="AO33" s="185"/>
      <c r="AP33" s="185"/>
      <c r="AQ33" s="188">
        <f t="shared" si="2"/>
        <v>0</v>
      </c>
      <c r="AR33" s="188"/>
      <c r="AS33" s="188"/>
      <c r="AT33" s="188"/>
      <c r="AU33" s="186">
        <f t="shared" si="3"/>
        <v>0</v>
      </c>
      <c r="AV33" s="186"/>
      <c r="AW33" s="186"/>
      <c r="AX33" s="186"/>
      <c r="AY33" s="156">
        <f t="shared" si="4"/>
        <v>0</v>
      </c>
      <c r="AZ33" s="156"/>
      <c r="BA33" s="156"/>
      <c r="BB33" s="156"/>
    </row>
    <row r="34" spans="1:58" s="37" customFormat="1" ht="18" customHeight="1" x14ac:dyDescent="0.45">
      <c r="B34" s="180">
        <v>0</v>
      </c>
      <c r="C34" s="180"/>
      <c r="D34" s="61"/>
      <c r="E34" s="181"/>
      <c r="F34" s="181"/>
      <c r="G34" s="62" t="s">
        <v>23</v>
      </c>
      <c r="H34" s="189"/>
      <c r="I34" s="189"/>
      <c r="J34" s="63" t="s">
        <v>19</v>
      </c>
      <c r="K34" s="181"/>
      <c r="L34" s="181"/>
      <c r="M34" s="62" t="s">
        <v>23</v>
      </c>
      <c r="N34" s="189"/>
      <c r="O34" s="189"/>
      <c r="P34" s="183"/>
      <c r="Q34" s="183"/>
      <c r="R34" s="183"/>
      <c r="S34" s="183"/>
      <c r="T34" s="190"/>
      <c r="U34" s="190"/>
      <c r="V34" s="190"/>
      <c r="W34" s="190"/>
      <c r="X34" s="190"/>
      <c r="Y34" s="190"/>
      <c r="Z34" s="190"/>
      <c r="AA34" s="190"/>
      <c r="AB34" s="190">
        <v>0</v>
      </c>
      <c r="AC34" s="190"/>
      <c r="AD34" s="190"/>
      <c r="AE34" s="190"/>
      <c r="AF34" s="190">
        <v>0</v>
      </c>
      <c r="AG34" s="190"/>
      <c r="AH34" s="190"/>
      <c r="AI34" s="190"/>
      <c r="AJ34" s="184">
        <f t="shared" si="0"/>
        <v>0</v>
      </c>
      <c r="AK34" s="184"/>
      <c r="AL34" s="184"/>
      <c r="AM34" s="184"/>
      <c r="AN34" s="185">
        <f t="shared" si="1"/>
        <v>0</v>
      </c>
      <c r="AO34" s="185"/>
      <c r="AP34" s="185"/>
      <c r="AQ34" s="188">
        <f t="shared" si="2"/>
        <v>0</v>
      </c>
      <c r="AR34" s="188"/>
      <c r="AS34" s="188"/>
      <c r="AT34" s="188"/>
      <c r="AU34" s="186">
        <f t="shared" si="3"/>
        <v>0</v>
      </c>
      <c r="AV34" s="186"/>
      <c r="AW34" s="186"/>
      <c r="AX34" s="186"/>
      <c r="AY34" s="156">
        <f t="shared" si="4"/>
        <v>0</v>
      </c>
      <c r="AZ34" s="156"/>
      <c r="BA34" s="156"/>
      <c r="BB34" s="156"/>
    </row>
    <row r="35" spans="1:58" s="37" customFormat="1" ht="18" customHeight="1" x14ac:dyDescent="0.45">
      <c r="B35" s="180">
        <v>0</v>
      </c>
      <c r="C35" s="180"/>
      <c r="D35" s="61"/>
      <c r="E35" s="181"/>
      <c r="F35" s="181"/>
      <c r="G35" s="62" t="s">
        <v>23</v>
      </c>
      <c r="H35" s="189"/>
      <c r="I35" s="189"/>
      <c r="J35" s="63" t="s">
        <v>19</v>
      </c>
      <c r="K35" s="181"/>
      <c r="L35" s="181"/>
      <c r="M35" s="62" t="s">
        <v>23</v>
      </c>
      <c r="N35" s="189"/>
      <c r="O35" s="189"/>
      <c r="P35" s="183"/>
      <c r="Q35" s="183"/>
      <c r="R35" s="183"/>
      <c r="S35" s="183"/>
      <c r="T35" s="190"/>
      <c r="U35" s="190"/>
      <c r="V35" s="190"/>
      <c r="W35" s="190"/>
      <c r="X35" s="190"/>
      <c r="Y35" s="190"/>
      <c r="Z35" s="190"/>
      <c r="AA35" s="190"/>
      <c r="AB35" s="190">
        <v>0</v>
      </c>
      <c r="AC35" s="190"/>
      <c r="AD35" s="190"/>
      <c r="AE35" s="190"/>
      <c r="AF35" s="190">
        <v>0</v>
      </c>
      <c r="AG35" s="190"/>
      <c r="AH35" s="190"/>
      <c r="AI35" s="190"/>
      <c r="AJ35" s="184">
        <f t="shared" si="0"/>
        <v>0</v>
      </c>
      <c r="AK35" s="184"/>
      <c r="AL35" s="184"/>
      <c r="AM35" s="184"/>
      <c r="AN35" s="185">
        <f t="shared" si="1"/>
        <v>0</v>
      </c>
      <c r="AO35" s="185"/>
      <c r="AP35" s="185"/>
      <c r="AQ35" s="188">
        <f t="shared" si="2"/>
        <v>0</v>
      </c>
      <c r="AR35" s="188"/>
      <c r="AS35" s="188"/>
      <c r="AT35" s="188"/>
      <c r="AU35" s="186">
        <f t="shared" si="3"/>
        <v>0</v>
      </c>
      <c r="AV35" s="186"/>
      <c r="AW35" s="186"/>
      <c r="AX35" s="186"/>
      <c r="AY35" s="156">
        <f t="shared" si="4"/>
        <v>0</v>
      </c>
      <c r="AZ35" s="156"/>
      <c r="BA35" s="156"/>
      <c r="BB35" s="156"/>
    </row>
    <row r="36" spans="1:58" s="37" customFormat="1" ht="18" customHeight="1" x14ac:dyDescent="0.45">
      <c r="B36" s="180" t="s">
        <v>53</v>
      </c>
      <c r="C36" s="180"/>
      <c r="D36" s="61"/>
      <c r="E36" s="181"/>
      <c r="F36" s="181"/>
      <c r="G36" s="62" t="s">
        <v>23</v>
      </c>
      <c r="H36" s="189"/>
      <c r="I36" s="189"/>
      <c r="J36" s="63" t="s">
        <v>19</v>
      </c>
      <c r="K36" s="181"/>
      <c r="L36" s="181"/>
      <c r="M36" s="62" t="s">
        <v>23</v>
      </c>
      <c r="N36" s="189"/>
      <c r="O36" s="189"/>
      <c r="P36" s="183"/>
      <c r="Q36" s="183"/>
      <c r="R36" s="183"/>
      <c r="S36" s="183"/>
      <c r="T36" s="190"/>
      <c r="U36" s="190"/>
      <c r="V36" s="190"/>
      <c r="W36" s="190"/>
      <c r="X36" s="190"/>
      <c r="Y36" s="190"/>
      <c r="Z36" s="190"/>
      <c r="AA36" s="190"/>
      <c r="AB36" s="190">
        <v>0</v>
      </c>
      <c r="AC36" s="190"/>
      <c r="AD36" s="190"/>
      <c r="AE36" s="190"/>
      <c r="AF36" s="190">
        <v>0</v>
      </c>
      <c r="AG36" s="190"/>
      <c r="AH36" s="190"/>
      <c r="AI36" s="190"/>
      <c r="AJ36" s="184">
        <f t="shared" si="0"/>
        <v>0</v>
      </c>
      <c r="AK36" s="184"/>
      <c r="AL36" s="184"/>
      <c r="AM36" s="184"/>
      <c r="AN36" s="185">
        <f t="shared" si="1"/>
        <v>0</v>
      </c>
      <c r="AO36" s="185"/>
      <c r="AP36" s="185"/>
      <c r="AQ36" s="188">
        <f t="shared" si="2"/>
        <v>0</v>
      </c>
      <c r="AR36" s="188"/>
      <c r="AS36" s="188"/>
      <c r="AT36" s="188"/>
      <c r="AU36" s="186">
        <f t="shared" si="3"/>
        <v>0</v>
      </c>
      <c r="AV36" s="186"/>
      <c r="AW36" s="186"/>
      <c r="AX36" s="186"/>
      <c r="AY36" s="156">
        <f t="shared" si="4"/>
        <v>0</v>
      </c>
      <c r="AZ36" s="156"/>
      <c r="BA36" s="156"/>
      <c r="BB36" s="156"/>
    </row>
    <row r="37" spans="1:58" s="37" customFormat="1" ht="18" customHeight="1" x14ac:dyDescent="0.45">
      <c r="B37" s="180" t="s">
        <v>53</v>
      </c>
      <c r="C37" s="180"/>
      <c r="D37" s="61"/>
      <c r="E37" s="181"/>
      <c r="F37" s="181"/>
      <c r="G37" s="62" t="s">
        <v>23</v>
      </c>
      <c r="H37" s="189"/>
      <c r="I37" s="189"/>
      <c r="J37" s="63" t="s">
        <v>19</v>
      </c>
      <c r="K37" s="181"/>
      <c r="L37" s="181"/>
      <c r="M37" s="62" t="s">
        <v>23</v>
      </c>
      <c r="N37" s="189"/>
      <c r="O37" s="189"/>
      <c r="P37" s="183"/>
      <c r="Q37" s="183"/>
      <c r="R37" s="183"/>
      <c r="S37" s="183"/>
      <c r="T37" s="190"/>
      <c r="U37" s="190"/>
      <c r="V37" s="190"/>
      <c r="W37" s="190"/>
      <c r="X37" s="190"/>
      <c r="Y37" s="190"/>
      <c r="Z37" s="190"/>
      <c r="AA37" s="190"/>
      <c r="AB37" s="190">
        <v>0</v>
      </c>
      <c r="AC37" s="190"/>
      <c r="AD37" s="190"/>
      <c r="AE37" s="190"/>
      <c r="AF37" s="190">
        <v>0</v>
      </c>
      <c r="AG37" s="190"/>
      <c r="AH37" s="190"/>
      <c r="AI37" s="190"/>
      <c r="AJ37" s="184">
        <f t="shared" si="0"/>
        <v>0</v>
      </c>
      <c r="AK37" s="184"/>
      <c r="AL37" s="184"/>
      <c r="AM37" s="184"/>
      <c r="AN37" s="185">
        <f t="shared" si="1"/>
        <v>0</v>
      </c>
      <c r="AO37" s="185"/>
      <c r="AP37" s="185"/>
      <c r="AQ37" s="188">
        <f t="shared" si="2"/>
        <v>0</v>
      </c>
      <c r="AR37" s="188"/>
      <c r="AS37" s="188"/>
      <c r="AT37" s="188"/>
      <c r="AU37" s="186">
        <f t="shared" si="3"/>
        <v>0</v>
      </c>
      <c r="AV37" s="186"/>
      <c r="AW37" s="186"/>
      <c r="AX37" s="186"/>
      <c r="AY37" s="156">
        <f t="shared" si="4"/>
        <v>0</v>
      </c>
      <c r="AZ37" s="156"/>
      <c r="BA37" s="156"/>
      <c r="BB37" s="156"/>
    </row>
    <row r="38" spans="1:58" s="37" customFormat="1" ht="18" customHeight="1" x14ac:dyDescent="0.45">
      <c r="B38" s="180" t="s">
        <v>53</v>
      </c>
      <c r="C38" s="180"/>
      <c r="D38" s="64"/>
      <c r="E38" s="181"/>
      <c r="F38" s="181"/>
      <c r="G38" s="65" t="s">
        <v>23</v>
      </c>
      <c r="H38" s="189"/>
      <c r="I38" s="189"/>
      <c r="J38" s="66" t="s">
        <v>19</v>
      </c>
      <c r="K38" s="181"/>
      <c r="L38" s="181"/>
      <c r="M38" s="65" t="s">
        <v>23</v>
      </c>
      <c r="N38" s="189"/>
      <c r="O38" s="189"/>
      <c r="P38" s="183"/>
      <c r="Q38" s="183"/>
      <c r="R38" s="183"/>
      <c r="S38" s="183"/>
      <c r="T38" s="190"/>
      <c r="U38" s="190"/>
      <c r="V38" s="190"/>
      <c r="W38" s="190"/>
      <c r="X38" s="190"/>
      <c r="Y38" s="190"/>
      <c r="Z38" s="190"/>
      <c r="AA38" s="190"/>
      <c r="AB38" s="190">
        <v>0</v>
      </c>
      <c r="AC38" s="190"/>
      <c r="AD38" s="190"/>
      <c r="AE38" s="190"/>
      <c r="AF38" s="190">
        <v>0</v>
      </c>
      <c r="AG38" s="190"/>
      <c r="AH38" s="190"/>
      <c r="AI38" s="190"/>
      <c r="AJ38" s="191">
        <f t="shared" si="0"/>
        <v>0</v>
      </c>
      <c r="AK38" s="191"/>
      <c r="AL38" s="191"/>
      <c r="AM38" s="191"/>
      <c r="AN38" s="192">
        <f t="shared" si="1"/>
        <v>0</v>
      </c>
      <c r="AO38" s="192"/>
      <c r="AP38" s="192"/>
      <c r="AQ38" s="195">
        <f t="shared" si="2"/>
        <v>0</v>
      </c>
      <c r="AR38" s="195"/>
      <c r="AS38" s="195"/>
      <c r="AT38" s="195"/>
      <c r="AU38" s="193">
        <f t="shared" si="3"/>
        <v>0</v>
      </c>
      <c r="AV38" s="193"/>
      <c r="AW38" s="193"/>
      <c r="AX38" s="193"/>
      <c r="AY38" s="196">
        <f t="shared" si="4"/>
        <v>0</v>
      </c>
      <c r="AZ38" s="196"/>
      <c r="BA38" s="196"/>
      <c r="BB38" s="196"/>
    </row>
    <row r="39" spans="1:58" s="37" customFormat="1" ht="18.75" customHeight="1" x14ac:dyDescent="0.45">
      <c r="AH39" s="201" t="s">
        <v>24</v>
      </c>
      <c r="AI39" s="201"/>
      <c r="AJ39" s="202">
        <f>SUM(AJ9:AM38)</f>
        <v>45750</v>
      </c>
      <c r="AK39" s="202"/>
      <c r="AL39" s="202"/>
      <c r="AM39" s="202"/>
      <c r="AN39" s="304">
        <f>SUM(AN20,AN21,AN22,AN23,AN24,AN25,AN26,AN27,AN28,AN29,AN30,AN31,AN32,AN33,AN34,AN35,AN36,AN37,AN38,AN9,AN10,AN11,AN12,AN13,AN14,AN15,AN16,AN17,AN18,AN19)</f>
        <v>16.25</v>
      </c>
      <c r="AO39" s="304"/>
      <c r="AP39" s="304"/>
      <c r="AQ39" s="301">
        <f>SUM(AQ32:AT38)</f>
        <v>0</v>
      </c>
      <c r="AR39" s="301"/>
      <c r="AS39" s="301"/>
      <c r="AT39" s="301"/>
      <c r="AU39" s="204" t="e">
        <f>SUM(#REF!,AU32,AU33,AU34,AU35,AU36,AU37,AU38)</f>
        <v>#REF!</v>
      </c>
      <c r="AV39" s="204"/>
      <c r="AW39" s="204"/>
      <c r="AX39" s="204"/>
      <c r="AY39" s="305">
        <f>SUM(AY9,AY10,AY11,AY12,AY13,AY14,AY15,AY16,AY17,AY18,AY19,AY20,AY21,AY22,AY23,AY24,AY25,AY26,AY27,AY28,AY29,AY30,AY31,AY32,AY33,AY34,AY35,AY36,AY37,AY38)</f>
        <v>40125</v>
      </c>
      <c r="AZ39" s="305"/>
      <c r="BA39" s="305"/>
      <c r="BB39" s="305"/>
    </row>
    <row r="40" spans="1:58" s="37" customFormat="1" ht="18.75" customHeight="1" x14ac:dyDescent="0.45">
      <c r="AH40" s="201"/>
      <c r="AI40" s="201"/>
      <c r="AJ40" s="202"/>
      <c r="AK40" s="202"/>
      <c r="AL40" s="202"/>
      <c r="AM40" s="202"/>
      <c r="AN40" s="85"/>
      <c r="AO40" s="86"/>
      <c r="AP40" s="87"/>
      <c r="AQ40" s="301"/>
      <c r="AR40" s="301"/>
      <c r="AS40" s="301"/>
      <c r="AT40" s="301"/>
      <c r="AU40" s="204"/>
      <c r="AV40" s="204"/>
      <c r="AW40" s="204"/>
      <c r="AX40" s="204"/>
      <c r="AY40" s="305"/>
      <c r="AZ40" s="305"/>
      <c r="BA40" s="305"/>
      <c r="BB40" s="305"/>
    </row>
    <row r="41" spans="1:58" ht="18.75" customHeight="1" x14ac:dyDescent="0.45">
      <c r="BD41" s="67"/>
    </row>
    <row r="42" spans="1:58" ht="18.75" customHeight="1" x14ac:dyDescent="0.45">
      <c r="B42" s="258" t="s">
        <v>54</v>
      </c>
      <c r="C42" s="258"/>
      <c r="D42" s="258"/>
      <c r="E42" s="259" t="s">
        <v>55</v>
      </c>
      <c r="F42" s="259"/>
      <c r="G42" s="259"/>
      <c r="H42" s="259"/>
      <c r="I42" s="263" t="s">
        <v>56</v>
      </c>
      <c r="J42" s="263"/>
      <c r="K42" s="263"/>
      <c r="L42" s="263"/>
      <c r="M42" s="263"/>
      <c r="O42" s="278" t="s">
        <v>61</v>
      </c>
      <c r="P42" s="278"/>
      <c r="Q42" s="278"/>
      <c r="R42" s="259" t="s">
        <v>62</v>
      </c>
      <c r="S42" s="259"/>
      <c r="T42" s="259"/>
      <c r="U42" s="259"/>
      <c r="V42" s="259"/>
      <c r="W42" s="259" t="s">
        <v>55</v>
      </c>
      <c r="X42" s="259"/>
      <c r="Y42" s="259"/>
      <c r="Z42" s="279" t="s">
        <v>56</v>
      </c>
      <c r="AA42" s="279"/>
      <c r="AB42" s="279"/>
      <c r="AC42" s="279"/>
      <c r="AE42" s="215" t="s">
        <v>57</v>
      </c>
      <c r="AF42" s="215"/>
      <c r="AG42" s="215"/>
      <c r="AH42" s="280" t="s">
        <v>55</v>
      </c>
      <c r="AI42" s="280"/>
      <c r="AJ42" s="280"/>
      <c r="AK42" s="280"/>
      <c r="AL42" s="279" t="s">
        <v>24</v>
      </c>
      <c r="AM42" s="279"/>
      <c r="AN42" s="279"/>
      <c r="AO42" s="279"/>
      <c r="AP42" s="279"/>
    </row>
    <row r="43" spans="1:58" ht="18.75" customHeight="1" x14ac:dyDescent="0.45">
      <c r="B43" s="258"/>
      <c r="C43" s="258"/>
      <c r="D43" s="258"/>
      <c r="E43" s="306">
        <f>AN39</f>
        <v>16.25</v>
      </c>
      <c r="F43" s="306"/>
      <c r="G43" s="306"/>
      <c r="H43" s="306"/>
      <c r="I43" s="307">
        <f>AY39</f>
        <v>40125</v>
      </c>
      <c r="J43" s="307"/>
      <c r="K43" s="307"/>
      <c r="L43" s="307"/>
      <c r="M43" s="307"/>
      <c r="O43" s="278"/>
      <c r="P43" s="278"/>
      <c r="Q43" s="278"/>
      <c r="R43" s="283">
        <f>IFERROR(IF(AY39/AN39&gt;2500,2500,AY39/AN39),"0")</f>
        <v>2469.2307692307691</v>
      </c>
      <c r="S43" s="283"/>
      <c r="T43" s="283"/>
      <c r="U43" s="283"/>
      <c r="V43" s="283"/>
      <c r="W43" s="308">
        <f>-(AN39-INT(AN39))</f>
        <v>-0.25</v>
      </c>
      <c r="X43" s="308"/>
      <c r="Y43" s="308"/>
      <c r="Z43" s="309">
        <f>R43*W43</f>
        <v>-617.30769230769226</v>
      </c>
      <c r="AA43" s="309"/>
      <c r="AB43" s="309"/>
      <c r="AC43" s="309"/>
      <c r="AE43" s="215"/>
      <c r="AF43" s="215"/>
      <c r="AG43" s="215"/>
      <c r="AH43" s="310">
        <f>E43+W43</f>
        <v>16</v>
      </c>
      <c r="AI43" s="310"/>
      <c r="AJ43" s="310"/>
      <c r="AK43" s="310"/>
      <c r="AL43" s="309">
        <f>I43+Z43</f>
        <v>39507.692307692305</v>
      </c>
      <c r="AM43" s="309"/>
      <c r="AN43" s="309"/>
      <c r="AO43" s="309"/>
      <c r="AP43" s="309"/>
    </row>
    <row r="44" spans="1:58" ht="18.75" customHeight="1" x14ac:dyDescent="0.45">
      <c r="B44" s="258"/>
      <c r="C44" s="258"/>
      <c r="D44" s="258"/>
      <c r="E44" s="306"/>
      <c r="F44" s="306"/>
      <c r="G44" s="306"/>
      <c r="H44" s="306"/>
      <c r="I44" s="307"/>
      <c r="J44" s="307"/>
      <c r="K44" s="307"/>
      <c r="L44" s="307"/>
      <c r="M44" s="307"/>
      <c r="O44" s="278"/>
      <c r="P44" s="278"/>
      <c r="Q44" s="278"/>
      <c r="R44" s="283"/>
      <c r="S44" s="283"/>
      <c r="T44" s="283"/>
      <c r="U44" s="283"/>
      <c r="V44" s="283"/>
      <c r="W44" s="308"/>
      <c r="X44" s="308"/>
      <c r="Y44" s="308"/>
      <c r="Z44" s="309"/>
      <c r="AA44" s="309"/>
      <c r="AB44" s="309"/>
      <c r="AC44" s="309"/>
      <c r="AE44" s="215"/>
      <c r="AF44" s="215"/>
      <c r="AG44" s="215"/>
      <c r="AH44" s="310"/>
      <c r="AI44" s="310"/>
      <c r="AJ44" s="310"/>
      <c r="AK44" s="310"/>
      <c r="AL44" s="309"/>
      <c r="AM44" s="309"/>
      <c r="AN44" s="309"/>
      <c r="AO44" s="309"/>
      <c r="AP44" s="309"/>
    </row>
    <row r="45" spans="1:58" ht="18.75" customHeight="1" x14ac:dyDescent="0.25">
      <c r="A45" s="68"/>
      <c r="B45" s="68"/>
      <c r="C45" s="68"/>
      <c r="D45" s="69"/>
      <c r="E45" s="69"/>
      <c r="F45" s="69"/>
      <c r="G45" s="69"/>
      <c r="H45" s="70"/>
      <c r="I45" s="70"/>
      <c r="J45" s="70"/>
      <c r="K45" s="70"/>
      <c r="L45" s="70"/>
      <c r="N45" s="71"/>
      <c r="O45" s="71"/>
      <c r="P45" s="71"/>
      <c r="Q45" s="72"/>
      <c r="R45" s="72"/>
      <c r="S45" s="72"/>
      <c r="T45" s="72"/>
      <c r="U45" s="72"/>
      <c r="V45" s="69"/>
      <c r="W45" s="69"/>
      <c r="X45" s="69"/>
      <c r="Y45" s="69"/>
      <c r="Z45" s="70"/>
      <c r="AA45" s="70"/>
      <c r="AB45" s="70"/>
      <c r="AC45" s="70"/>
      <c r="AD45" s="70"/>
      <c r="AF45" s="73"/>
      <c r="AG45" s="73"/>
      <c r="AH45" s="73"/>
      <c r="AI45" s="74"/>
      <c r="AJ45" s="74"/>
      <c r="AK45" s="74"/>
      <c r="AL45" s="74"/>
      <c r="AM45" s="72"/>
      <c r="AN45" s="72"/>
      <c r="AO45" s="72"/>
      <c r="AP45" s="72"/>
      <c r="AQ45" s="72"/>
      <c r="AR45" s="75"/>
    </row>
    <row r="46" spans="1:58" ht="18.75" customHeight="1" x14ac:dyDescent="0.45">
      <c r="W46" s="53"/>
      <c r="AB46" s="53"/>
    </row>
    <row r="47" spans="1:58" ht="18.75" customHeight="1" x14ac:dyDescent="0.45">
      <c r="B47" s="159" t="s">
        <v>7</v>
      </c>
      <c r="C47" s="159"/>
      <c r="D47" s="160" t="s">
        <v>8</v>
      </c>
      <c r="E47" s="161" t="s">
        <v>9</v>
      </c>
      <c r="F47" s="161"/>
      <c r="G47" s="161"/>
      <c r="H47" s="161"/>
      <c r="I47" s="161"/>
      <c r="J47" s="161"/>
      <c r="K47" s="161"/>
      <c r="L47" s="161"/>
      <c r="M47" s="161"/>
      <c r="N47" s="161"/>
      <c r="O47" s="161"/>
      <c r="P47" s="162" t="s">
        <v>38</v>
      </c>
      <c r="Q47" s="162"/>
      <c r="R47" s="162"/>
      <c r="S47" s="162"/>
      <c r="T47" s="162"/>
      <c r="U47" s="162"/>
      <c r="V47" s="162"/>
      <c r="W47" s="162"/>
      <c r="X47" s="163" t="s">
        <v>12</v>
      </c>
      <c r="Y47" s="163"/>
      <c r="Z47" s="163"/>
      <c r="AA47" s="163"/>
      <c r="AB47" s="163" t="s">
        <v>39</v>
      </c>
      <c r="AC47" s="163"/>
      <c r="AD47" s="163"/>
      <c r="AE47" s="163"/>
      <c r="AF47" s="163"/>
      <c r="AG47" s="163"/>
      <c r="AH47" s="163"/>
      <c r="AI47" s="163"/>
      <c r="AJ47" s="164" t="s">
        <v>40</v>
      </c>
      <c r="AK47" s="164"/>
      <c r="AL47" s="164"/>
      <c r="AM47" s="164"/>
      <c r="AN47" s="165" t="s">
        <v>41</v>
      </c>
      <c r="AO47" s="165"/>
      <c r="AP47" s="165"/>
      <c r="AQ47" s="166" t="s">
        <v>42</v>
      </c>
      <c r="AR47" s="166"/>
      <c r="AS47" s="166"/>
      <c r="AT47" s="166"/>
      <c r="AU47" s="168" t="s">
        <v>58</v>
      </c>
      <c r="AV47" s="168"/>
      <c r="AW47" s="168"/>
      <c r="AX47" s="168"/>
      <c r="AY47" s="169" t="s">
        <v>45</v>
      </c>
      <c r="AZ47" s="169"/>
      <c r="BA47" s="169"/>
      <c r="BB47" s="169"/>
      <c r="BC47" s="170" t="s">
        <v>46</v>
      </c>
      <c r="BD47" s="170"/>
      <c r="BE47" s="170"/>
      <c r="BF47" s="170"/>
    </row>
    <row r="48" spans="1:58" ht="18.75" customHeight="1" x14ac:dyDescent="0.45">
      <c r="B48" s="159"/>
      <c r="C48" s="159"/>
      <c r="D48" s="160"/>
      <c r="E48" s="54"/>
      <c r="F48" s="55"/>
      <c r="G48" s="55"/>
      <c r="H48" s="55"/>
      <c r="I48" s="55"/>
      <c r="J48" s="55"/>
      <c r="K48" s="55"/>
      <c r="L48" s="55"/>
      <c r="M48" s="55"/>
      <c r="N48" s="55"/>
      <c r="O48" s="56"/>
      <c r="P48" s="162" t="s">
        <v>10</v>
      </c>
      <c r="Q48" s="162"/>
      <c r="R48" s="162"/>
      <c r="S48" s="162"/>
      <c r="T48" s="163" t="s">
        <v>11</v>
      </c>
      <c r="U48" s="163"/>
      <c r="V48" s="163"/>
      <c r="W48" s="163"/>
      <c r="X48" s="163"/>
      <c r="Y48" s="163"/>
      <c r="Z48" s="163"/>
      <c r="AA48" s="163"/>
      <c r="AB48" s="163" t="s">
        <v>51</v>
      </c>
      <c r="AC48" s="163"/>
      <c r="AD48" s="163"/>
      <c r="AE48" s="163"/>
      <c r="AF48" s="163" t="s">
        <v>52</v>
      </c>
      <c r="AG48" s="163"/>
      <c r="AH48" s="163"/>
      <c r="AI48" s="163"/>
      <c r="AJ48" s="164"/>
      <c r="AK48" s="164"/>
      <c r="AL48" s="164"/>
      <c r="AM48" s="164"/>
      <c r="AN48" s="165"/>
      <c r="AO48" s="165"/>
      <c r="AP48" s="165"/>
      <c r="AQ48" s="166"/>
      <c r="AR48" s="166"/>
      <c r="AS48" s="166"/>
      <c r="AT48" s="166"/>
      <c r="AU48" s="168"/>
      <c r="AV48" s="168"/>
      <c r="AW48" s="168"/>
      <c r="AX48" s="168"/>
      <c r="AY48" s="169"/>
      <c r="AZ48" s="169"/>
      <c r="BA48" s="169"/>
      <c r="BB48" s="169"/>
      <c r="BC48" s="170"/>
      <c r="BD48" s="170"/>
      <c r="BE48" s="170"/>
      <c r="BF48" s="170"/>
    </row>
    <row r="49" spans="2:58" ht="18.75" customHeight="1" x14ac:dyDescent="0.45">
      <c r="B49" s="159"/>
      <c r="C49" s="159"/>
      <c r="D49" s="160"/>
      <c r="E49" s="174" t="s">
        <v>18</v>
      </c>
      <c r="F49" s="174"/>
      <c r="G49" s="174"/>
      <c r="H49" s="174"/>
      <c r="I49" s="174"/>
      <c r="J49" s="57" t="s">
        <v>19</v>
      </c>
      <c r="K49" s="175" t="s">
        <v>20</v>
      </c>
      <c r="L49" s="175"/>
      <c r="M49" s="175"/>
      <c r="N49" s="175"/>
      <c r="O49" s="175"/>
      <c r="P49" s="162"/>
      <c r="Q49" s="162"/>
      <c r="R49" s="162"/>
      <c r="S49" s="162"/>
      <c r="T49" s="163"/>
      <c r="U49" s="163"/>
      <c r="V49" s="163"/>
      <c r="W49" s="163"/>
      <c r="X49" s="163"/>
      <c r="Y49" s="163"/>
      <c r="Z49" s="163"/>
      <c r="AA49" s="163"/>
      <c r="AB49" s="163"/>
      <c r="AC49" s="163"/>
      <c r="AD49" s="163"/>
      <c r="AE49" s="163"/>
      <c r="AF49" s="163"/>
      <c r="AG49" s="163"/>
      <c r="AH49" s="163"/>
      <c r="AI49" s="163"/>
      <c r="AJ49" s="164"/>
      <c r="AK49" s="164"/>
      <c r="AL49" s="164"/>
      <c r="AM49" s="164"/>
      <c r="AN49" s="165"/>
      <c r="AO49" s="165"/>
      <c r="AP49" s="165"/>
      <c r="AQ49" s="166"/>
      <c r="AR49" s="166"/>
      <c r="AS49" s="166"/>
      <c r="AT49" s="166"/>
      <c r="AU49" s="168"/>
      <c r="AV49" s="168"/>
      <c r="AW49" s="168"/>
      <c r="AX49" s="168"/>
      <c r="AY49" s="169"/>
      <c r="AZ49" s="169"/>
      <c r="BA49" s="169"/>
      <c r="BB49" s="169"/>
      <c r="BC49" s="170"/>
      <c r="BD49" s="170"/>
      <c r="BE49" s="170"/>
      <c r="BF49" s="170"/>
    </row>
    <row r="50" spans="2:58" ht="18.75" customHeight="1" x14ac:dyDescent="0.45">
      <c r="B50" s="224">
        <v>0</v>
      </c>
      <c r="C50" s="224"/>
      <c r="D50" s="61"/>
      <c r="E50" s="181"/>
      <c r="F50" s="181"/>
      <c r="G50" s="62" t="s">
        <v>23</v>
      </c>
      <c r="H50" s="189"/>
      <c r="I50" s="189"/>
      <c r="J50" s="63" t="s">
        <v>19</v>
      </c>
      <c r="K50" s="181"/>
      <c r="L50" s="181"/>
      <c r="M50" s="62" t="s">
        <v>23</v>
      </c>
      <c r="N50" s="189"/>
      <c r="O50" s="189"/>
      <c r="P50" s="183"/>
      <c r="Q50" s="183"/>
      <c r="R50" s="183"/>
      <c r="S50" s="183"/>
      <c r="T50" s="225"/>
      <c r="U50" s="225"/>
      <c r="V50" s="225"/>
      <c r="W50" s="225"/>
      <c r="X50" s="225"/>
      <c r="Y50" s="225"/>
      <c r="Z50" s="225"/>
      <c r="AA50" s="225"/>
      <c r="AB50" s="225">
        <v>0</v>
      </c>
      <c r="AC50" s="225"/>
      <c r="AD50" s="225"/>
      <c r="AE50" s="225"/>
      <c r="AF50" s="190">
        <v>0</v>
      </c>
      <c r="AG50" s="190"/>
      <c r="AH50" s="190"/>
      <c r="AI50" s="190"/>
      <c r="AJ50" s="226">
        <f t="shared" ref="AJ50:AJ69" si="5">P50+T50+IF((AB50-X50)&gt;0,0,(AB50-X50))</f>
        <v>0</v>
      </c>
      <c r="AK50" s="226"/>
      <c r="AL50" s="226"/>
      <c r="AM50" s="226"/>
      <c r="AN50" s="185" t="e">
        <f>(TIME(#REF!,#REF!,0)/"1:0:0")</f>
        <v>#REF!</v>
      </c>
      <c r="AO50" s="185"/>
      <c r="AP50" s="185"/>
      <c r="AQ50" s="226">
        <f t="shared" ref="AQ50:AQ69" si="6">IFERROR(AJ50/AN50,0)</f>
        <v>0</v>
      </c>
      <c r="AR50" s="226"/>
      <c r="AS50" s="226"/>
      <c r="AT50" s="226"/>
      <c r="AU50" s="227" t="e">
        <f>AQ50*#REF!</f>
        <v>#REF!</v>
      </c>
      <c r="AV50" s="227"/>
      <c r="AW50" s="227"/>
      <c r="AX50" s="227"/>
      <c r="AY50" s="228" t="e">
        <f>3500*(TIME(#REF!,0,0)/"1:0:0")</f>
        <v>#REF!</v>
      </c>
      <c r="AZ50" s="228"/>
      <c r="BA50" s="228"/>
      <c r="BB50" s="228"/>
      <c r="BC50" s="196" t="e">
        <f t="shared" ref="BC50:BC69" si="7">MIN(AU50,AY50)</f>
        <v>#REF!</v>
      </c>
      <c r="BD50" s="196"/>
      <c r="BE50" s="196"/>
      <c r="BF50" s="196"/>
    </row>
    <row r="51" spans="2:58" ht="18.75" customHeight="1" x14ac:dyDescent="0.45">
      <c r="B51" s="224">
        <v>0</v>
      </c>
      <c r="C51" s="224"/>
      <c r="D51" s="61"/>
      <c r="E51" s="181"/>
      <c r="F51" s="181"/>
      <c r="G51" s="62" t="s">
        <v>23</v>
      </c>
      <c r="H51" s="189"/>
      <c r="I51" s="189"/>
      <c r="J51" s="63" t="s">
        <v>19</v>
      </c>
      <c r="K51" s="181"/>
      <c r="L51" s="181"/>
      <c r="M51" s="62" t="s">
        <v>23</v>
      </c>
      <c r="N51" s="189"/>
      <c r="O51" s="189"/>
      <c r="P51" s="183"/>
      <c r="Q51" s="183"/>
      <c r="R51" s="183"/>
      <c r="S51" s="183"/>
      <c r="T51" s="225"/>
      <c r="U51" s="225"/>
      <c r="V51" s="225"/>
      <c r="W51" s="225"/>
      <c r="X51" s="225"/>
      <c r="Y51" s="225"/>
      <c r="Z51" s="225"/>
      <c r="AA51" s="225"/>
      <c r="AB51" s="225">
        <v>0</v>
      </c>
      <c r="AC51" s="225"/>
      <c r="AD51" s="225"/>
      <c r="AE51" s="225"/>
      <c r="AF51" s="190">
        <v>0</v>
      </c>
      <c r="AG51" s="190"/>
      <c r="AH51" s="190"/>
      <c r="AI51" s="190"/>
      <c r="AJ51" s="226">
        <f t="shared" si="5"/>
        <v>0</v>
      </c>
      <c r="AK51" s="226"/>
      <c r="AL51" s="226"/>
      <c r="AM51" s="226"/>
      <c r="AN51" s="185" t="e">
        <f>(TIME(#REF!,#REF!,0)/"1:0:0")</f>
        <v>#REF!</v>
      </c>
      <c r="AO51" s="185"/>
      <c r="AP51" s="185"/>
      <c r="AQ51" s="226">
        <f t="shared" si="6"/>
        <v>0</v>
      </c>
      <c r="AR51" s="226"/>
      <c r="AS51" s="226"/>
      <c r="AT51" s="226"/>
      <c r="AU51" s="227" t="e">
        <f>AQ51*#REF!</f>
        <v>#REF!</v>
      </c>
      <c r="AV51" s="227"/>
      <c r="AW51" s="227"/>
      <c r="AX51" s="227"/>
      <c r="AY51" s="228" t="e">
        <f>3500*(TIME(#REF!,0,0)/"1:0:0")</f>
        <v>#REF!</v>
      </c>
      <c r="AZ51" s="228"/>
      <c r="BA51" s="228"/>
      <c r="BB51" s="228"/>
      <c r="BC51" s="196" t="e">
        <f t="shared" si="7"/>
        <v>#REF!</v>
      </c>
      <c r="BD51" s="196"/>
      <c r="BE51" s="196"/>
      <c r="BF51" s="196"/>
    </row>
    <row r="52" spans="2:58" ht="18.75" customHeight="1" x14ac:dyDescent="0.45">
      <c r="B52" s="224">
        <v>0</v>
      </c>
      <c r="C52" s="224"/>
      <c r="D52" s="61"/>
      <c r="E52" s="181"/>
      <c r="F52" s="181"/>
      <c r="G52" s="62" t="s">
        <v>23</v>
      </c>
      <c r="H52" s="189"/>
      <c r="I52" s="189"/>
      <c r="J52" s="63" t="s">
        <v>19</v>
      </c>
      <c r="K52" s="181"/>
      <c r="L52" s="181"/>
      <c r="M52" s="62" t="s">
        <v>23</v>
      </c>
      <c r="N52" s="189"/>
      <c r="O52" s="189"/>
      <c r="P52" s="183"/>
      <c r="Q52" s="183"/>
      <c r="R52" s="183"/>
      <c r="S52" s="183"/>
      <c r="T52" s="225"/>
      <c r="U52" s="225"/>
      <c r="V52" s="225"/>
      <c r="W52" s="225"/>
      <c r="X52" s="225"/>
      <c r="Y52" s="225"/>
      <c r="Z52" s="225"/>
      <c r="AA52" s="225"/>
      <c r="AB52" s="225">
        <v>0</v>
      </c>
      <c r="AC52" s="225"/>
      <c r="AD52" s="225"/>
      <c r="AE52" s="225"/>
      <c r="AF52" s="190">
        <v>0</v>
      </c>
      <c r="AG52" s="190"/>
      <c r="AH52" s="190"/>
      <c r="AI52" s="190"/>
      <c r="AJ52" s="226">
        <f t="shared" si="5"/>
        <v>0</v>
      </c>
      <c r="AK52" s="226"/>
      <c r="AL52" s="226"/>
      <c r="AM52" s="226"/>
      <c r="AN52" s="185" t="e">
        <f>(TIME(#REF!,#REF!,0)/"1:0:0")</f>
        <v>#REF!</v>
      </c>
      <c r="AO52" s="185"/>
      <c r="AP52" s="185"/>
      <c r="AQ52" s="226">
        <f t="shared" si="6"/>
        <v>0</v>
      </c>
      <c r="AR52" s="226"/>
      <c r="AS52" s="226"/>
      <c r="AT52" s="226"/>
      <c r="AU52" s="227" t="e">
        <f>AQ52*#REF!</f>
        <v>#REF!</v>
      </c>
      <c r="AV52" s="227"/>
      <c r="AW52" s="227"/>
      <c r="AX52" s="227"/>
      <c r="AY52" s="228" t="e">
        <f>3500*(TIME(#REF!,0,0)/"1:0:0")</f>
        <v>#REF!</v>
      </c>
      <c r="AZ52" s="228"/>
      <c r="BA52" s="228"/>
      <c r="BB52" s="228"/>
      <c r="BC52" s="196" t="e">
        <f t="shared" si="7"/>
        <v>#REF!</v>
      </c>
      <c r="BD52" s="196"/>
      <c r="BE52" s="196"/>
      <c r="BF52" s="196"/>
    </row>
    <row r="53" spans="2:58" ht="18.75" customHeight="1" x14ac:dyDescent="0.45">
      <c r="B53" s="224" t="s">
        <v>53</v>
      </c>
      <c r="C53" s="224"/>
      <c r="D53" s="61"/>
      <c r="E53" s="181"/>
      <c r="F53" s="181"/>
      <c r="G53" s="62" t="s">
        <v>23</v>
      </c>
      <c r="H53" s="189"/>
      <c r="I53" s="189"/>
      <c r="J53" s="63" t="s">
        <v>19</v>
      </c>
      <c r="K53" s="181"/>
      <c r="L53" s="181"/>
      <c r="M53" s="62" t="s">
        <v>23</v>
      </c>
      <c r="N53" s="189"/>
      <c r="O53" s="189"/>
      <c r="P53" s="183"/>
      <c r="Q53" s="183"/>
      <c r="R53" s="183"/>
      <c r="S53" s="183"/>
      <c r="T53" s="225"/>
      <c r="U53" s="225"/>
      <c r="V53" s="225"/>
      <c r="W53" s="225"/>
      <c r="X53" s="225"/>
      <c r="Y53" s="225"/>
      <c r="Z53" s="225"/>
      <c r="AA53" s="225"/>
      <c r="AB53" s="225">
        <v>0</v>
      </c>
      <c r="AC53" s="225"/>
      <c r="AD53" s="225"/>
      <c r="AE53" s="225"/>
      <c r="AF53" s="190">
        <v>0</v>
      </c>
      <c r="AG53" s="190"/>
      <c r="AH53" s="190"/>
      <c r="AI53" s="190"/>
      <c r="AJ53" s="226">
        <f t="shared" si="5"/>
        <v>0</v>
      </c>
      <c r="AK53" s="226"/>
      <c r="AL53" s="226"/>
      <c r="AM53" s="226"/>
      <c r="AN53" s="185" t="e">
        <f>(TIME(#REF!,#REF!,0)/"1:0:0")</f>
        <v>#REF!</v>
      </c>
      <c r="AO53" s="185"/>
      <c r="AP53" s="185"/>
      <c r="AQ53" s="226">
        <f t="shared" si="6"/>
        <v>0</v>
      </c>
      <c r="AR53" s="226"/>
      <c r="AS53" s="226"/>
      <c r="AT53" s="226"/>
      <c r="AU53" s="227" t="e">
        <f>AQ53*#REF!</f>
        <v>#REF!</v>
      </c>
      <c r="AV53" s="227"/>
      <c r="AW53" s="227"/>
      <c r="AX53" s="227"/>
      <c r="AY53" s="228" t="e">
        <f>3500*(TIME(#REF!,0,0)/"1:0:0")</f>
        <v>#REF!</v>
      </c>
      <c r="AZ53" s="228"/>
      <c r="BA53" s="228"/>
      <c r="BB53" s="228"/>
      <c r="BC53" s="196" t="e">
        <f t="shared" si="7"/>
        <v>#REF!</v>
      </c>
      <c r="BD53" s="196"/>
      <c r="BE53" s="196"/>
      <c r="BF53" s="196"/>
    </row>
    <row r="54" spans="2:58" ht="18.75" customHeight="1" x14ac:dyDescent="0.45">
      <c r="B54" s="180" t="s">
        <v>53</v>
      </c>
      <c r="C54" s="180"/>
      <c r="D54" s="61"/>
      <c r="E54" s="181"/>
      <c r="F54" s="181"/>
      <c r="G54" s="62" t="s">
        <v>23</v>
      </c>
      <c r="H54" s="189"/>
      <c r="I54" s="189"/>
      <c r="J54" s="63" t="s">
        <v>19</v>
      </c>
      <c r="K54" s="181"/>
      <c r="L54" s="181"/>
      <c r="M54" s="62" t="s">
        <v>23</v>
      </c>
      <c r="N54" s="189"/>
      <c r="O54" s="189"/>
      <c r="P54" s="183"/>
      <c r="Q54" s="183"/>
      <c r="R54" s="183"/>
      <c r="S54" s="183"/>
      <c r="T54" s="190"/>
      <c r="U54" s="190"/>
      <c r="V54" s="190"/>
      <c r="W54" s="190"/>
      <c r="X54" s="190"/>
      <c r="Y54" s="190"/>
      <c r="Z54" s="190"/>
      <c r="AA54" s="190"/>
      <c r="AB54" s="190">
        <v>0</v>
      </c>
      <c r="AC54" s="190"/>
      <c r="AD54" s="190"/>
      <c r="AE54" s="190"/>
      <c r="AF54" s="190">
        <v>0</v>
      </c>
      <c r="AG54" s="190"/>
      <c r="AH54" s="190"/>
      <c r="AI54" s="190"/>
      <c r="AJ54" s="226">
        <f t="shared" si="5"/>
        <v>0</v>
      </c>
      <c r="AK54" s="226"/>
      <c r="AL54" s="226"/>
      <c r="AM54" s="226"/>
      <c r="AN54" s="185" t="e">
        <f>(TIME(#REF!,#REF!,0)/"1:0:0")</f>
        <v>#REF!</v>
      </c>
      <c r="AO54" s="185"/>
      <c r="AP54" s="185"/>
      <c r="AQ54" s="226">
        <f t="shared" si="6"/>
        <v>0</v>
      </c>
      <c r="AR54" s="226"/>
      <c r="AS54" s="226"/>
      <c r="AT54" s="226"/>
      <c r="AU54" s="227" t="e">
        <f>AQ54*#REF!</f>
        <v>#REF!</v>
      </c>
      <c r="AV54" s="227"/>
      <c r="AW54" s="227"/>
      <c r="AX54" s="227"/>
      <c r="AY54" s="228" t="e">
        <f>3500*(TIME(#REF!,0,0)/"1:0:0")</f>
        <v>#REF!</v>
      </c>
      <c r="AZ54" s="228"/>
      <c r="BA54" s="228"/>
      <c r="BB54" s="228"/>
      <c r="BC54" s="196" t="e">
        <f t="shared" si="7"/>
        <v>#REF!</v>
      </c>
      <c r="BD54" s="196"/>
      <c r="BE54" s="196"/>
      <c r="BF54" s="196"/>
    </row>
    <row r="55" spans="2:58" ht="18.75" customHeight="1" x14ac:dyDescent="0.45">
      <c r="B55" s="180" t="s">
        <v>53</v>
      </c>
      <c r="C55" s="180"/>
      <c r="D55" s="64"/>
      <c r="E55" s="181"/>
      <c r="F55" s="181"/>
      <c r="G55" s="65" t="s">
        <v>23</v>
      </c>
      <c r="H55" s="189"/>
      <c r="I55" s="189"/>
      <c r="J55" s="66" t="s">
        <v>19</v>
      </c>
      <c r="K55" s="181"/>
      <c r="L55" s="181"/>
      <c r="M55" s="65" t="s">
        <v>23</v>
      </c>
      <c r="N55" s="189"/>
      <c r="O55" s="189"/>
      <c r="P55" s="183"/>
      <c r="Q55" s="183"/>
      <c r="R55" s="183"/>
      <c r="S55" s="183"/>
      <c r="T55" s="190"/>
      <c r="U55" s="190"/>
      <c r="V55" s="190"/>
      <c r="W55" s="190"/>
      <c r="X55" s="190"/>
      <c r="Y55" s="190"/>
      <c r="Z55" s="190"/>
      <c r="AA55" s="190"/>
      <c r="AB55" s="190">
        <v>0</v>
      </c>
      <c r="AC55" s="190"/>
      <c r="AD55" s="190"/>
      <c r="AE55" s="190"/>
      <c r="AF55" s="190">
        <v>0</v>
      </c>
      <c r="AG55" s="190"/>
      <c r="AH55" s="190"/>
      <c r="AI55" s="190"/>
      <c r="AJ55" s="236">
        <f t="shared" si="5"/>
        <v>0</v>
      </c>
      <c r="AK55" s="236"/>
      <c r="AL55" s="236"/>
      <c r="AM55" s="236"/>
      <c r="AN55" s="185" t="e">
        <f>(TIME(#REF!,#REF!,0)/"1:0:0")</f>
        <v>#REF!</v>
      </c>
      <c r="AO55" s="185"/>
      <c r="AP55" s="185"/>
      <c r="AQ55" s="236">
        <f t="shared" si="6"/>
        <v>0</v>
      </c>
      <c r="AR55" s="236"/>
      <c r="AS55" s="236"/>
      <c r="AT55" s="236"/>
      <c r="AU55" s="188" t="e">
        <f>AQ55*#REF!</f>
        <v>#REF!</v>
      </c>
      <c r="AV55" s="188"/>
      <c r="AW55" s="188"/>
      <c r="AX55" s="188"/>
      <c r="AY55" s="237" t="e">
        <f>3500*(TIME(#REF!,0,0)/"1:0:0")</f>
        <v>#REF!</v>
      </c>
      <c r="AZ55" s="237"/>
      <c r="BA55" s="237"/>
      <c r="BB55" s="237"/>
      <c r="BC55" s="156" t="e">
        <f t="shared" si="7"/>
        <v>#REF!</v>
      </c>
      <c r="BD55" s="156"/>
      <c r="BE55" s="156"/>
      <c r="BF55" s="156"/>
    </row>
    <row r="56" spans="2:58" ht="18.75" customHeight="1" x14ac:dyDescent="0.45">
      <c r="B56" s="224">
        <v>0</v>
      </c>
      <c r="C56" s="224"/>
      <c r="D56" s="61"/>
      <c r="E56" s="181"/>
      <c r="F56" s="181"/>
      <c r="G56" s="62" t="s">
        <v>23</v>
      </c>
      <c r="H56" s="189"/>
      <c r="I56" s="189"/>
      <c r="J56" s="63" t="s">
        <v>19</v>
      </c>
      <c r="K56" s="181"/>
      <c r="L56" s="181"/>
      <c r="M56" s="62" t="s">
        <v>23</v>
      </c>
      <c r="N56" s="189"/>
      <c r="O56" s="189"/>
      <c r="P56" s="183"/>
      <c r="Q56" s="183"/>
      <c r="R56" s="183"/>
      <c r="S56" s="183"/>
      <c r="T56" s="225"/>
      <c r="U56" s="225"/>
      <c r="V56" s="225"/>
      <c r="W56" s="225"/>
      <c r="X56" s="225"/>
      <c r="Y56" s="225"/>
      <c r="Z56" s="225"/>
      <c r="AA56" s="225"/>
      <c r="AB56" s="225">
        <v>0</v>
      </c>
      <c r="AC56" s="225"/>
      <c r="AD56" s="225"/>
      <c r="AE56" s="225"/>
      <c r="AF56" s="190">
        <v>0</v>
      </c>
      <c r="AG56" s="190"/>
      <c r="AH56" s="190"/>
      <c r="AI56" s="190"/>
      <c r="AJ56" s="230">
        <f t="shared" si="5"/>
        <v>0</v>
      </c>
      <c r="AK56" s="230"/>
      <c r="AL56" s="230"/>
      <c r="AM56" s="230"/>
      <c r="AN56" s="231" t="e">
        <f>(TIME(#REF!,#REF!,0)/"1:0:0")</f>
        <v>#REF!</v>
      </c>
      <c r="AO56" s="231"/>
      <c r="AP56" s="231"/>
      <c r="AQ56" s="230">
        <f t="shared" si="6"/>
        <v>0</v>
      </c>
      <c r="AR56" s="230"/>
      <c r="AS56" s="230"/>
      <c r="AT56" s="230"/>
      <c r="AU56" s="233" t="e">
        <f>AQ56*#REF!</f>
        <v>#REF!</v>
      </c>
      <c r="AV56" s="233"/>
      <c r="AW56" s="233"/>
      <c r="AX56" s="233"/>
      <c r="AY56" s="234" t="e">
        <f>3500*(TIME(#REF!,0,0)/"1:0:0")</f>
        <v>#REF!</v>
      </c>
      <c r="AZ56" s="234"/>
      <c r="BA56" s="234"/>
      <c r="BB56" s="234"/>
      <c r="BC56" s="235" t="e">
        <f t="shared" si="7"/>
        <v>#REF!</v>
      </c>
      <c r="BD56" s="235"/>
      <c r="BE56" s="235"/>
      <c r="BF56" s="235"/>
    </row>
    <row r="57" spans="2:58" ht="18.75" customHeight="1" x14ac:dyDescent="0.45">
      <c r="B57" s="224">
        <v>0</v>
      </c>
      <c r="C57" s="224"/>
      <c r="D57" s="61"/>
      <c r="E57" s="181"/>
      <c r="F57" s="181"/>
      <c r="G57" s="62" t="s">
        <v>23</v>
      </c>
      <c r="H57" s="189"/>
      <c r="I57" s="189"/>
      <c r="J57" s="63" t="s">
        <v>19</v>
      </c>
      <c r="K57" s="181"/>
      <c r="L57" s="181"/>
      <c r="M57" s="62" t="s">
        <v>23</v>
      </c>
      <c r="N57" s="189"/>
      <c r="O57" s="189"/>
      <c r="P57" s="183"/>
      <c r="Q57" s="183"/>
      <c r="R57" s="183"/>
      <c r="S57" s="183"/>
      <c r="T57" s="225"/>
      <c r="U57" s="225"/>
      <c r="V57" s="225"/>
      <c r="W57" s="225"/>
      <c r="X57" s="225"/>
      <c r="Y57" s="225"/>
      <c r="Z57" s="225"/>
      <c r="AA57" s="225"/>
      <c r="AB57" s="225">
        <v>0</v>
      </c>
      <c r="AC57" s="225"/>
      <c r="AD57" s="225"/>
      <c r="AE57" s="225"/>
      <c r="AF57" s="190">
        <v>0</v>
      </c>
      <c r="AG57" s="190"/>
      <c r="AH57" s="190"/>
      <c r="AI57" s="190"/>
      <c r="AJ57" s="226">
        <f t="shared" si="5"/>
        <v>0</v>
      </c>
      <c r="AK57" s="226"/>
      <c r="AL57" s="226"/>
      <c r="AM57" s="226"/>
      <c r="AN57" s="185" t="e">
        <f>(TIME(#REF!,#REF!,0)/"1:0:0")</f>
        <v>#REF!</v>
      </c>
      <c r="AO57" s="185"/>
      <c r="AP57" s="185"/>
      <c r="AQ57" s="226">
        <f t="shared" si="6"/>
        <v>0</v>
      </c>
      <c r="AR57" s="226"/>
      <c r="AS57" s="226"/>
      <c r="AT57" s="226"/>
      <c r="AU57" s="227" t="e">
        <f>AQ57*#REF!</f>
        <v>#REF!</v>
      </c>
      <c r="AV57" s="227"/>
      <c r="AW57" s="227"/>
      <c r="AX57" s="227"/>
      <c r="AY57" s="228" t="e">
        <f>3500*(TIME(#REF!,0,0)/"1:0:0")</f>
        <v>#REF!</v>
      </c>
      <c r="AZ57" s="228"/>
      <c r="BA57" s="228"/>
      <c r="BB57" s="228"/>
      <c r="BC57" s="196" t="e">
        <f t="shared" si="7"/>
        <v>#REF!</v>
      </c>
      <c r="BD57" s="196"/>
      <c r="BE57" s="196"/>
      <c r="BF57" s="196"/>
    </row>
    <row r="58" spans="2:58" ht="18.75" customHeight="1" x14ac:dyDescent="0.45">
      <c r="B58" s="224">
        <v>0</v>
      </c>
      <c r="C58" s="224"/>
      <c r="D58" s="61"/>
      <c r="E58" s="181"/>
      <c r="F58" s="181"/>
      <c r="G58" s="62" t="s">
        <v>23</v>
      </c>
      <c r="H58" s="189"/>
      <c r="I58" s="189"/>
      <c r="J58" s="63" t="s">
        <v>19</v>
      </c>
      <c r="K58" s="181"/>
      <c r="L58" s="181"/>
      <c r="M58" s="62" t="s">
        <v>23</v>
      </c>
      <c r="N58" s="189"/>
      <c r="O58" s="189"/>
      <c r="P58" s="183"/>
      <c r="Q58" s="183"/>
      <c r="R58" s="183"/>
      <c r="S58" s="183"/>
      <c r="T58" s="225"/>
      <c r="U58" s="225"/>
      <c r="V58" s="225"/>
      <c r="W58" s="225"/>
      <c r="X58" s="225"/>
      <c r="Y58" s="225"/>
      <c r="Z58" s="225"/>
      <c r="AA58" s="225"/>
      <c r="AB58" s="225">
        <v>0</v>
      </c>
      <c r="AC58" s="225"/>
      <c r="AD58" s="225"/>
      <c r="AE58" s="225"/>
      <c r="AF58" s="190">
        <v>0</v>
      </c>
      <c r="AG58" s="190"/>
      <c r="AH58" s="190"/>
      <c r="AI58" s="190"/>
      <c r="AJ58" s="226">
        <f t="shared" si="5"/>
        <v>0</v>
      </c>
      <c r="AK58" s="226"/>
      <c r="AL58" s="226"/>
      <c r="AM58" s="226"/>
      <c r="AN58" s="185" t="e">
        <f>(TIME(#REF!,#REF!,0)/"1:0:0")</f>
        <v>#REF!</v>
      </c>
      <c r="AO58" s="185"/>
      <c r="AP58" s="185"/>
      <c r="AQ58" s="226">
        <f t="shared" si="6"/>
        <v>0</v>
      </c>
      <c r="AR58" s="226"/>
      <c r="AS58" s="226"/>
      <c r="AT58" s="226"/>
      <c r="AU58" s="227" t="e">
        <f>AQ58*#REF!</f>
        <v>#REF!</v>
      </c>
      <c r="AV58" s="227"/>
      <c r="AW58" s="227"/>
      <c r="AX58" s="227"/>
      <c r="AY58" s="228" t="e">
        <f>3500*(TIME(#REF!,0,0)/"1:0:0")</f>
        <v>#REF!</v>
      </c>
      <c r="AZ58" s="228"/>
      <c r="BA58" s="228"/>
      <c r="BB58" s="228"/>
      <c r="BC58" s="196" t="e">
        <f t="shared" si="7"/>
        <v>#REF!</v>
      </c>
      <c r="BD58" s="196"/>
      <c r="BE58" s="196"/>
      <c r="BF58" s="196"/>
    </row>
    <row r="59" spans="2:58" ht="18.75" customHeight="1" x14ac:dyDescent="0.45">
      <c r="B59" s="224">
        <v>0</v>
      </c>
      <c r="C59" s="224"/>
      <c r="D59" s="61"/>
      <c r="E59" s="181"/>
      <c r="F59" s="181"/>
      <c r="G59" s="62" t="s">
        <v>23</v>
      </c>
      <c r="H59" s="189"/>
      <c r="I59" s="189"/>
      <c r="J59" s="63" t="s">
        <v>19</v>
      </c>
      <c r="K59" s="181"/>
      <c r="L59" s="181"/>
      <c r="M59" s="62" t="s">
        <v>23</v>
      </c>
      <c r="N59" s="189"/>
      <c r="O59" s="189"/>
      <c r="P59" s="183"/>
      <c r="Q59" s="183"/>
      <c r="R59" s="183"/>
      <c r="S59" s="183"/>
      <c r="T59" s="225"/>
      <c r="U59" s="225"/>
      <c r="V59" s="225"/>
      <c r="W59" s="225"/>
      <c r="X59" s="225"/>
      <c r="Y59" s="225"/>
      <c r="Z59" s="225"/>
      <c r="AA59" s="225"/>
      <c r="AB59" s="225">
        <v>0</v>
      </c>
      <c r="AC59" s="225"/>
      <c r="AD59" s="225"/>
      <c r="AE59" s="225"/>
      <c r="AF59" s="190">
        <v>0</v>
      </c>
      <c r="AG59" s="190"/>
      <c r="AH59" s="190"/>
      <c r="AI59" s="190"/>
      <c r="AJ59" s="226">
        <f t="shared" si="5"/>
        <v>0</v>
      </c>
      <c r="AK59" s="226"/>
      <c r="AL59" s="226"/>
      <c r="AM59" s="226"/>
      <c r="AN59" s="185" t="e">
        <f>(TIME(#REF!,#REF!,0)/"1:0:0")</f>
        <v>#REF!</v>
      </c>
      <c r="AO59" s="185"/>
      <c r="AP59" s="185"/>
      <c r="AQ59" s="226">
        <f t="shared" si="6"/>
        <v>0</v>
      </c>
      <c r="AR59" s="226"/>
      <c r="AS59" s="226"/>
      <c r="AT59" s="226"/>
      <c r="AU59" s="227" t="e">
        <f>AQ59*#REF!</f>
        <v>#REF!</v>
      </c>
      <c r="AV59" s="227"/>
      <c r="AW59" s="227"/>
      <c r="AX59" s="227"/>
      <c r="AY59" s="228" t="e">
        <f>3500*(TIME(#REF!,0,0)/"1:0:0")</f>
        <v>#REF!</v>
      </c>
      <c r="AZ59" s="228"/>
      <c r="BA59" s="228"/>
      <c r="BB59" s="228"/>
      <c r="BC59" s="196" t="e">
        <f t="shared" si="7"/>
        <v>#REF!</v>
      </c>
      <c r="BD59" s="196"/>
      <c r="BE59" s="196"/>
      <c r="BF59" s="196"/>
    </row>
    <row r="60" spans="2:58" ht="18.75" customHeight="1" x14ac:dyDescent="0.45">
      <c r="B60" s="224" t="s">
        <v>53</v>
      </c>
      <c r="C60" s="224"/>
      <c r="D60" s="61"/>
      <c r="E60" s="181"/>
      <c r="F60" s="181"/>
      <c r="G60" s="62" t="s">
        <v>23</v>
      </c>
      <c r="H60" s="189"/>
      <c r="I60" s="189"/>
      <c r="J60" s="63" t="s">
        <v>19</v>
      </c>
      <c r="K60" s="181"/>
      <c r="L60" s="181"/>
      <c r="M60" s="62" t="s">
        <v>23</v>
      </c>
      <c r="N60" s="189"/>
      <c r="O60" s="189"/>
      <c r="P60" s="183"/>
      <c r="Q60" s="183"/>
      <c r="R60" s="183"/>
      <c r="S60" s="183"/>
      <c r="T60" s="225"/>
      <c r="U60" s="225"/>
      <c r="V60" s="225"/>
      <c r="W60" s="225"/>
      <c r="X60" s="225"/>
      <c r="Y60" s="225"/>
      <c r="Z60" s="225"/>
      <c r="AA60" s="225"/>
      <c r="AB60" s="225">
        <v>0</v>
      </c>
      <c r="AC60" s="225"/>
      <c r="AD60" s="225"/>
      <c r="AE60" s="225"/>
      <c r="AF60" s="190">
        <v>0</v>
      </c>
      <c r="AG60" s="190"/>
      <c r="AH60" s="190"/>
      <c r="AI60" s="190"/>
      <c r="AJ60" s="226">
        <f t="shared" si="5"/>
        <v>0</v>
      </c>
      <c r="AK60" s="226"/>
      <c r="AL60" s="226"/>
      <c r="AM60" s="226"/>
      <c r="AN60" s="185" t="e">
        <f>(TIME(#REF!,#REF!,0)/"1:0:0")</f>
        <v>#REF!</v>
      </c>
      <c r="AO60" s="185"/>
      <c r="AP60" s="185"/>
      <c r="AQ60" s="226">
        <f t="shared" si="6"/>
        <v>0</v>
      </c>
      <c r="AR60" s="226"/>
      <c r="AS60" s="226"/>
      <c r="AT60" s="226"/>
      <c r="AU60" s="227" t="e">
        <f>AQ60*#REF!</f>
        <v>#REF!</v>
      </c>
      <c r="AV60" s="227"/>
      <c r="AW60" s="227"/>
      <c r="AX60" s="227"/>
      <c r="AY60" s="228" t="e">
        <f>3500*(TIME(#REF!,0,0)/"1:0:0")</f>
        <v>#REF!</v>
      </c>
      <c r="AZ60" s="228"/>
      <c r="BA60" s="228"/>
      <c r="BB60" s="228"/>
      <c r="BC60" s="196" t="e">
        <f t="shared" si="7"/>
        <v>#REF!</v>
      </c>
      <c r="BD60" s="196"/>
      <c r="BE60" s="196"/>
      <c r="BF60" s="196"/>
    </row>
    <row r="61" spans="2:58" ht="18.75" customHeight="1" x14ac:dyDescent="0.45">
      <c r="B61" s="180" t="s">
        <v>53</v>
      </c>
      <c r="C61" s="180"/>
      <c r="D61" s="61"/>
      <c r="E61" s="181"/>
      <c r="F61" s="181"/>
      <c r="G61" s="62" t="s">
        <v>23</v>
      </c>
      <c r="H61" s="189"/>
      <c r="I61" s="189"/>
      <c r="J61" s="63" t="s">
        <v>19</v>
      </c>
      <c r="K61" s="181"/>
      <c r="L61" s="181"/>
      <c r="M61" s="62" t="s">
        <v>23</v>
      </c>
      <c r="N61" s="189"/>
      <c r="O61" s="189"/>
      <c r="P61" s="183"/>
      <c r="Q61" s="183"/>
      <c r="R61" s="183"/>
      <c r="S61" s="183"/>
      <c r="T61" s="190"/>
      <c r="U61" s="190"/>
      <c r="V61" s="190"/>
      <c r="W61" s="190"/>
      <c r="X61" s="190"/>
      <c r="Y61" s="190"/>
      <c r="Z61" s="190"/>
      <c r="AA61" s="190"/>
      <c r="AB61" s="190">
        <v>0</v>
      </c>
      <c r="AC61" s="190"/>
      <c r="AD61" s="190"/>
      <c r="AE61" s="190"/>
      <c r="AF61" s="190">
        <v>0</v>
      </c>
      <c r="AG61" s="190"/>
      <c r="AH61" s="190"/>
      <c r="AI61" s="190"/>
      <c r="AJ61" s="226">
        <f t="shared" si="5"/>
        <v>0</v>
      </c>
      <c r="AK61" s="226"/>
      <c r="AL61" s="226"/>
      <c r="AM61" s="226"/>
      <c r="AN61" s="185" t="e">
        <f>(TIME(#REF!,#REF!,0)/"1:0:0")</f>
        <v>#REF!</v>
      </c>
      <c r="AO61" s="185"/>
      <c r="AP61" s="185"/>
      <c r="AQ61" s="226">
        <f t="shared" si="6"/>
        <v>0</v>
      </c>
      <c r="AR61" s="226"/>
      <c r="AS61" s="226"/>
      <c r="AT61" s="226"/>
      <c r="AU61" s="227" t="e">
        <f>AQ61*#REF!</f>
        <v>#REF!</v>
      </c>
      <c r="AV61" s="227"/>
      <c r="AW61" s="227"/>
      <c r="AX61" s="227"/>
      <c r="AY61" s="228" t="e">
        <f>3500*(TIME(#REF!,0,0)/"1:0:0")</f>
        <v>#REF!</v>
      </c>
      <c r="AZ61" s="228"/>
      <c r="BA61" s="228"/>
      <c r="BB61" s="228"/>
      <c r="BC61" s="196" t="e">
        <f t="shared" si="7"/>
        <v>#REF!</v>
      </c>
      <c r="BD61" s="196"/>
      <c r="BE61" s="196"/>
      <c r="BF61" s="196"/>
    </row>
    <row r="62" spans="2:58" ht="18.75" customHeight="1" x14ac:dyDescent="0.45">
      <c r="B62" s="180" t="s">
        <v>53</v>
      </c>
      <c r="C62" s="180"/>
      <c r="D62" s="64"/>
      <c r="E62" s="181"/>
      <c r="F62" s="181"/>
      <c r="G62" s="65" t="s">
        <v>23</v>
      </c>
      <c r="H62" s="189"/>
      <c r="I62" s="189"/>
      <c r="J62" s="66" t="s">
        <v>19</v>
      </c>
      <c r="K62" s="181"/>
      <c r="L62" s="181"/>
      <c r="M62" s="65" t="s">
        <v>23</v>
      </c>
      <c r="N62" s="189"/>
      <c r="O62" s="189"/>
      <c r="P62" s="183"/>
      <c r="Q62" s="183"/>
      <c r="R62" s="183"/>
      <c r="S62" s="183"/>
      <c r="T62" s="190"/>
      <c r="U62" s="190"/>
      <c r="V62" s="190"/>
      <c r="W62" s="190"/>
      <c r="X62" s="190"/>
      <c r="Y62" s="190"/>
      <c r="Z62" s="190"/>
      <c r="AA62" s="190"/>
      <c r="AB62" s="190">
        <v>0</v>
      </c>
      <c r="AC62" s="190"/>
      <c r="AD62" s="190"/>
      <c r="AE62" s="190"/>
      <c r="AF62" s="190">
        <v>0</v>
      </c>
      <c r="AG62" s="190"/>
      <c r="AH62" s="190"/>
      <c r="AI62" s="190"/>
      <c r="AJ62" s="236">
        <f t="shared" si="5"/>
        <v>0</v>
      </c>
      <c r="AK62" s="236"/>
      <c r="AL62" s="236"/>
      <c r="AM62" s="236"/>
      <c r="AN62" s="185" t="e">
        <f>(TIME(#REF!,#REF!,0)/"1:0:0")</f>
        <v>#REF!</v>
      </c>
      <c r="AO62" s="185"/>
      <c r="AP62" s="185"/>
      <c r="AQ62" s="236">
        <f t="shared" si="6"/>
        <v>0</v>
      </c>
      <c r="AR62" s="236"/>
      <c r="AS62" s="236"/>
      <c r="AT62" s="236"/>
      <c r="AU62" s="188" t="e">
        <f>AQ62*#REF!</f>
        <v>#REF!</v>
      </c>
      <c r="AV62" s="188"/>
      <c r="AW62" s="188"/>
      <c r="AX62" s="188"/>
      <c r="AY62" s="237" t="e">
        <f>3500*(TIME(#REF!,0,0)/"1:0:0")</f>
        <v>#REF!</v>
      </c>
      <c r="AZ62" s="237"/>
      <c r="BA62" s="237"/>
      <c r="BB62" s="237"/>
      <c r="BC62" s="156" t="e">
        <f t="shared" si="7"/>
        <v>#REF!</v>
      </c>
      <c r="BD62" s="156"/>
      <c r="BE62" s="156"/>
      <c r="BF62" s="156"/>
    </row>
    <row r="63" spans="2:58" ht="18.75" customHeight="1" x14ac:dyDescent="0.45">
      <c r="B63" s="224">
        <v>0</v>
      </c>
      <c r="C63" s="224"/>
      <c r="D63" s="61"/>
      <c r="E63" s="181"/>
      <c r="F63" s="181"/>
      <c r="G63" s="62" t="s">
        <v>23</v>
      </c>
      <c r="H63" s="189"/>
      <c r="I63" s="189"/>
      <c r="J63" s="63" t="s">
        <v>19</v>
      </c>
      <c r="K63" s="181"/>
      <c r="L63" s="181"/>
      <c r="M63" s="62" t="s">
        <v>23</v>
      </c>
      <c r="N63" s="189"/>
      <c r="O63" s="189"/>
      <c r="P63" s="183"/>
      <c r="Q63" s="183"/>
      <c r="R63" s="183"/>
      <c r="S63" s="183"/>
      <c r="T63" s="225"/>
      <c r="U63" s="225"/>
      <c r="V63" s="225"/>
      <c r="W63" s="225"/>
      <c r="X63" s="225"/>
      <c r="Y63" s="225"/>
      <c r="Z63" s="225"/>
      <c r="AA63" s="225"/>
      <c r="AB63" s="225">
        <v>0</v>
      </c>
      <c r="AC63" s="225"/>
      <c r="AD63" s="225"/>
      <c r="AE63" s="225"/>
      <c r="AF63" s="190">
        <v>0</v>
      </c>
      <c r="AG63" s="190"/>
      <c r="AH63" s="190"/>
      <c r="AI63" s="190"/>
      <c r="AJ63" s="230">
        <f t="shared" si="5"/>
        <v>0</v>
      </c>
      <c r="AK63" s="230"/>
      <c r="AL63" s="230"/>
      <c r="AM63" s="230"/>
      <c r="AN63" s="231" t="e">
        <f>(TIME(#REF!,#REF!,0)/"1:0:0")</f>
        <v>#REF!</v>
      </c>
      <c r="AO63" s="231"/>
      <c r="AP63" s="231"/>
      <c r="AQ63" s="230">
        <f t="shared" si="6"/>
        <v>0</v>
      </c>
      <c r="AR63" s="230"/>
      <c r="AS63" s="230"/>
      <c r="AT63" s="230"/>
      <c r="AU63" s="233" t="e">
        <f>AQ63*#REF!</f>
        <v>#REF!</v>
      </c>
      <c r="AV63" s="233"/>
      <c r="AW63" s="233"/>
      <c r="AX63" s="233"/>
      <c r="AY63" s="234" t="e">
        <f>3500*(TIME(#REF!,0,0)/"1:0:0")</f>
        <v>#REF!</v>
      </c>
      <c r="AZ63" s="234"/>
      <c r="BA63" s="234"/>
      <c r="BB63" s="234"/>
      <c r="BC63" s="235" t="e">
        <f t="shared" si="7"/>
        <v>#REF!</v>
      </c>
      <c r="BD63" s="235"/>
      <c r="BE63" s="235"/>
      <c r="BF63" s="235"/>
    </row>
    <row r="64" spans="2:58" ht="18.75" customHeight="1" x14ac:dyDescent="0.45">
      <c r="B64" s="224">
        <v>0</v>
      </c>
      <c r="C64" s="224"/>
      <c r="D64" s="61"/>
      <c r="E64" s="181"/>
      <c r="F64" s="181"/>
      <c r="G64" s="62" t="s">
        <v>23</v>
      </c>
      <c r="H64" s="189"/>
      <c r="I64" s="189"/>
      <c r="J64" s="63" t="s">
        <v>19</v>
      </c>
      <c r="K64" s="181"/>
      <c r="L64" s="181"/>
      <c r="M64" s="62" t="s">
        <v>23</v>
      </c>
      <c r="N64" s="189"/>
      <c r="O64" s="189"/>
      <c r="P64" s="183"/>
      <c r="Q64" s="183"/>
      <c r="R64" s="183"/>
      <c r="S64" s="183"/>
      <c r="T64" s="225"/>
      <c r="U64" s="225"/>
      <c r="V64" s="225"/>
      <c r="W64" s="225"/>
      <c r="X64" s="225"/>
      <c r="Y64" s="225"/>
      <c r="Z64" s="225"/>
      <c r="AA64" s="225"/>
      <c r="AB64" s="225">
        <v>0</v>
      </c>
      <c r="AC64" s="225"/>
      <c r="AD64" s="225"/>
      <c r="AE64" s="225"/>
      <c r="AF64" s="190">
        <v>0</v>
      </c>
      <c r="AG64" s="190"/>
      <c r="AH64" s="190"/>
      <c r="AI64" s="190"/>
      <c r="AJ64" s="226">
        <f t="shared" si="5"/>
        <v>0</v>
      </c>
      <c r="AK64" s="226"/>
      <c r="AL64" s="226"/>
      <c r="AM64" s="226"/>
      <c r="AN64" s="185" t="e">
        <f>(TIME(#REF!,#REF!,0)/"1:0:0")</f>
        <v>#REF!</v>
      </c>
      <c r="AO64" s="185"/>
      <c r="AP64" s="185"/>
      <c r="AQ64" s="226">
        <f t="shared" si="6"/>
        <v>0</v>
      </c>
      <c r="AR64" s="226"/>
      <c r="AS64" s="226"/>
      <c r="AT64" s="226"/>
      <c r="AU64" s="227" t="e">
        <f>AQ64*#REF!</f>
        <v>#REF!</v>
      </c>
      <c r="AV64" s="227"/>
      <c r="AW64" s="227"/>
      <c r="AX64" s="227"/>
      <c r="AY64" s="228" t="e">
        <f>3500*(TIME(#REF!,0,0)/"1:0:0")</f>
        <v>#REF!</v>
      </c>
      <c r="AZ64" s="228"/>
      <c r="BA64" s="228"/>
      <c r="BB64" s="228"/>
      <c r="BC64" s="196" t="e">
        <f t="shared" si="7"/>
        <v>#REF!</v>
      </c>
      <c r="BD64" s="196"/>
      <c r="BE64" s="196"/>
      <c r="BF64" s="196"/>
    </row>
    <row r="65" spans="2:58" ht="18.75" customHeight="1" x14ac:dyDescent="0.45">
      <c r="B65" s="224">
        <v>0</v>
      </c>
      <c r="C65" s="224"/>
      <c r="D65" s="61"/>
      <c r="E65" s="181"/>
      <c r="F65" s="181"/>
      <c r="G65" s="62" t="s">
        <v>23</v>
      </c>
      <c r="H65" s="189"/>
      <c r="I65" s="189"/>
      <c r="J65" s="63" t="s">
        <v>19</v>
      </c>
      <c r="K65" s="181"/>
      <c r="L65" s="181"/>
      <c r="M65" s="62" t="s">
        <v>23</v>
      </c>
      <c r="N65" s="189"/>
      <c r="O65" s="189"/>
      <c r="P65" s="183"/>
      <c r="Q65" s="183"/>
      <c r="R65" s="183"/>
      <c r="S65" s="183"/>
      <c r="T65" s="225"/>
      <c r="U65" s="225"/>
      <c r="V65" s="225"/>
      <c r="W65" s="225"/>
      <c r="X65" s="225"/>
      <c r="Y65" s="225"/>
      <c r="Z65" s="225"/>
      <c r="AA65" s="225"/>
      <c r="AB65" s="225">
        <v>0</v>
      </c>
      <c r="AC65" s="225"/>
      <c r="AD65" s="225"/>
      <c r="AE65" s="225"/>
      <c r="AF65" s="190">
        <v>0</v>
      </c>
      <c r="AG65" s="190"/>
      <c r="AH65" s="190"/>
      <c r="AI65" s="190"/>
      <c r="AJ65" s="226">
        <f t="shared" si="5"/>
        <v>0</v>
      </c>
      <c r="AK65" s="226"/>
      <c r="AL65" s="226"/>
      <c r="AM65" s="226"/>
      <c r="AN65" s="185" t="e">
        <f>(TIME(#REF!,#REF!,0)/"1:0:0")</f>
        <v>#REF!</v>
      </c>
      <c r="AO65" s="185"/>
      <c r="AP65" s="185"/>
      <c r="AQ65" s="226">
        <f t="shared" si="6"/>
        <v>0</v>
      </c>
      <c r="AR65" s="226"/>
      <c r="AS65" s="226"/>
      <c r="AT65" s="226"/>
      <c r="AU65" s="227" t="e">
        <f>AQ65*#REF!</f>
        <v>#REF!</v>
      </c>
      <c r="AV65" s="227"/>
      <c r="AW65" s="227"/>
      <c r="AX65" s="227"/>
      <c r="AY65" s="228" t="e">
        <f>3500*(TIME(#REF!,0,0)/"1:0:0")</f>
        <v>#REF!</v>
      </c>
      <c r="AZ65" s="228"/>
      <c r="BA65" s="228"/>
      <c r="BB65" s="228"/>
      <c r="BC65" s="196" t="e">
        <f t="shared" si="7"/>
        <v>#REF!</v>
      </c>
      <c r="BD65" s="196"/>
      <c r="BE65" s="196"/>
      <c r="BF65" s="196"/>
    </row>
    <row r="66" spans="2:58" ht="18.75" customHeight="1" x14ac:dyDescent="0.45">
      <c r="B66" s="224">
        <v>0</v>
      </c>
      <c r="C66" s="224"/>
      <c r="D66" s="61"/>
      <c r="E66" s="181"/>
      <c r="F66" s="181"/>
      <c r="G66" s="62" t="s">
        <v>23</v>
      </c>
      <c r="H66" s="189"/>
      <c r="I66" s="189"/>
      <c r="J66" s="63" t="s">
        <v>19</v>
      </c>
      <c r="K66" s="181"/>
      <c r="L66" s="181"/>
      <c r="M66" s="62" t="s">
        <v>23</v>
      </c>
      <c r="N66" s="189"/>
      <c r="O66" s="189"/>
      <c r="P66" s="183"/>
      <c r="Q66" s="183"/>
      <c r="R66" s="183"/>
      <c r="S66" s="183"/>
      <c r="T66" s="225"/>
      <c r="U66" s="225"/>
      <c r="V66" s="225"/>
      <c r="W66" s="225"/>
      <c r="X66" s="225"/>
      <c r="Y66" s="225"/>
      <c r="Z66" s="225"/>
      <c r="AA66" s="225"/>
      <c r="AB66" s="225">
        <v>0</v>
      </c>
      <c r="AC66" s="225"/>
      <c r="AD66" s="225"/>
      <c r="AE66" s="225"/>
      <c r="AF66" s="190">
        <v>0</v>
      </c>
      <c r="AG66" s="190"/>
      <c r="AH66" s="190"/>
      <c r="AI66" s="190"/>
      <c r="AJ66" s="226">
        <f t="shared" si="5"/>
        <v>0</v>
      </c>
      <c r="AK66" s="226"/>
      <c r="AL66" s="226"/>
      <c r="AM66" s="226"/>
      <c r="AN66" s="185" t="e">
        <f>(TIME(#REF!,#REF!,0)/"1:0:0")</f>
        <v>#REF!</v>
      </c>
      <c r="AO66" s="185"/>
      <c r="AP66" s="185"/>
      <c r="AQ66" s="226">
        <f t="shared" si="6"/>
        <v>0</v>
      </c>
      <c r="AR66" s="226"/>
      <c r="AS66" s="226"/>
      <c r="AT66" s="226"/>
      <c r="AU66" s="227" t="e">
        <f>AQ66*#REF!</f>
        <v>#REF!</v>
      </c>
      <c r="AV66" s="227"/>
      <c r="AW66" s="227"/>
      <c r="AX66" s="227"/>
      <c r="AY66" s="228" t="e">
        <f>3500*(TIME(#REF!,0,0)/"1:0:0")</f>
        <v>#REF!</v>
      </c>
      <c r="AZ66" s="228"/>
      <c r="BA66" s="228"/>
      <c r="BB66" s="228"/>
      <c r="BC66" s="196" t="e">
        <f t="shared" si="7"/>
        <v>#REF!</v>
      </c>
      <c r="BD66" s="196"/>
      <c r="BE66" s="196"/>
      <c r="BF66" s="196"/>
    </row>
    <row r="67" spans="2:58" ht="18.75" customHeight="1" x14ac:dyDescent="0.45">
      <c r="B67" s="224" t="s">
        <v>53</v>
      </c>
      <c r="C67" s="224"/>
      <c r="D67" s="61"/>
      <c r="E67" s="181"/>
      <c r="F67" s="181"/>
      <c r="G67" s="62" t="s">
        <v>23</v>
      </c>
      <c r="H67" s="189"/>
      <c r="I67" s="189"/>
      <c r="J67" s="63" t="s">
        <v>19</v>
      </c>
      <c r="K67" s="181"/>
      <c r="L67" s="181"/>
      <c r="M67" s="62" t="s">
        <v>23</v>
      </c>
      <c r="N67" s="189"/>
      <c r="O67" s="189"/>
      <c r="P67" s="183"/>
      <c r="Q67" s="183"/>
      <c r="R67" s="183"/>
      <c r="S67" s="183"/>
      <c r="T67" s="225"/>
      <c r="U67" s="225"/>
      <c r="V67" s="225"/>
      <c r="W67" s="225"/>
      <c r="X67" s="225"/>
      <c r="Y67" s="225"/>
      <c r="Z67" s="225"/>
      <c r="AA67" s="225"/>
      <c r="AB67" s="225">
        <v>0</v>
      </c>
      <c r="AC67" s="225"/>
      <c r="AD67" s="225"/>
      <c r="AE67" s="225"/>
      <c r="AF67" s="190">
        <v>0</v>
      </c>
      <c r="AG67" s="190"/>
      <c r="AH67" s="190"/>
      <c r="AI67" s="190"/>
      <c r="AJ67" s="226">
        <f t="shared" si="5"/>
        <v>0</v>
      </c>
      <c r="AK67" s="226"/>
      <c r="AL67" s="226"/>
      <c r="AM67" s="226"/>
      <c r="AN67" s="185" t="e">
        <f>(TIME(#REF!,#REF!,0)/"1:0:0")</f>
        <v>#REF!</v>
      </c>
      <c r="AO67" s="185"/>
      <c r="AP67" s="185"/>
      <c r="AQ67" s="226">
        <f t="shared" si="6"/>
        <v>0</v>
      </c>
      <c r="AR67" s="226"/>
      <c r="AS67" s="226"/>
      <c r="AT67" s="226"/>
      <c r="AU67" s="227" t="e">
        <f>AQ67*#REF!</f>
        <v>#REF!</v>
      </c>
      <c r="AV67" s="227"/>
      <c r="AW67" s="227"/>
      <c r="AX67" s="227"/>
      <c r="AY67" s="228" t="e">
        <f>3500*(TIME(#REF!,0,0)/"1:0:0")</f>
        <v>#REF!</v>
      </c>
      <c r="AZ67" s="228"/>
      <c r="BA67" s="228"/>
      <c r="BB67" s="228"/>
      <c r="BC67" s="196" t="e">
        <f t="shared" si="7"/>
        <v>#REF!</v>
      </c>
      <c r="BD67" s="196"/>
      <c r="BE67" s="196"/>
      <c r="BF67" s="196"/>
    </row>
    <row r="68" spans="2:58" ht="18.75" customHeight="1" x14ac:dyDescent="0.45">
      <c r="B68" s="180" t="s">
        <v>53</v>
      </c>
      <c r="C68" s="180"/>
      <c r="D68" s="61"/>
      <c r="E68" s="181"/>
      <c r="F68" s="181"/>
      <c r="G68" s="62" t="s">
        <v>23</v>
      </c>
      <c r="H68" s="189"/>
      <c r="I68" s="189"/>
      <c r="J68" s="63" t="s">
        <v>19</v>
      </c>
      <c r="K68" s="181"/>
      <c r="L68" s="181"/>
      <c r="M68" s="62" t="s">
        <v>23</v>
      </c>
      <c r="N68" s="189"/>
      <c r="O68" s="189"/>
      <c r="P68" s="183"/>
      <c r="Q68" s="183"/>
      <c r="R68" s="183"/>
      <c r="S68" s="183"/>
      <c r="T68" s="190"/>
      <c r="U68" s="190"/>
      <c r="V68" s="190"/>
      <c r="W68" s="190"/>
      <c r="X68" s="190"/>
      <c r="Y68" s="190"/>
      <c r="Z68" s="190"/>
      <c r="AA68" s="190"/>
      <c r="AB68" s="190">
        <v>0</v>
      </c>
      <c r="AC68" s="190"/>
      <c r="AD68" s="190"/>
      <c r="AE68" s="190"/>
      <c r="AF68" s="190">
        <v>0</v>
      </c>
      <c r="AG68" s="190"/>
      <c r="AH68" s="190"/>
      <c r="AI68" s="190"/>
      <c r="AJ68" s="226">
        <f t="shared" si="5"/>
        <v>0</v>
      </c>
      <c r="AK68" s="226"/>
      <c r="AL68" s="226"/>
      <c r="AM68" s="226"/>
      <c r="AN68" s="185" t="e">
        <f>(TIME(#REF!,#REF!,0)/"1:0:0")</f>
        <v>#REF!</v>
      </c>
      <c r="AO68" s="185"/>
      <c r="AP68" s="185"/>
      <c r="AQ68" s="226">
        <f t="shared" si="6"/>
        <v>0</v>
      </c>
      <c r="AR68" s="226"/>
      <c r="AS68" s="226"/>
      <c r="AT68" s="226"/>
      <c r="AU68" s="227" t="e">
        <f>AQ68*#REF!</f>
        <v>#REF!</v>
      </c>
      <c r="AV68" s="227"/>
      <c r="AW68" s="227"/>
      <c r="AX68" s="227"/>
      <c r="AY68" s="228" t="e">
        <f>3500*(TIME(#REF!,0,0)/"1:0:0")</f>
        <v>#REF!</v>
      </c>
      <c r="AZ68" s="228"/>
      <c r="BA68" s="228"/>
      <c r="BB68" s="228"/>
      <c r="BC68" s="196" t="e">
        <f t="shared" si="7"/>
        <v>#REF!</v>
      </c>
      <c r="BD68" s="196"/>
      <c r="BE68" s="196"/>
      <c r="BF68" s="196"/>
    </row>
    <row r="69" spans="2:58" ht="18.75" customHeight="1" x14ac:dyDescent="0.45">
      <c r="B69" s="180" t="s">
        <v>53</v>
      </c>
      <c r="C69" s="180"/>
      <c r="D69" s="64"/>
      <c r="E69" s="181"/>
      <c r="F69" s="181"/>
      <c r="G69" s="65" t="s">
        <v>23</v>
      </c>
      <c r="H69" s="189"/>
      <c r="I69" s="189"/>
      <c r="J69" s="66" t="s">
        <v>19</v>
      </c>
      <c r="K69" s="181"/>
      <c r="L69" s="181"/>
      <c r="M69" s="65" t="s">
        <v>23</v>
      </c>
      <c r="N69" s="189"/>
      <c r="O69" s="189"/>
      <c r="P69" s="183"/>
      <c r="Q69" s="183"/>
      <c r="R69" s="183"/>
      <c r="S69" s="183"/>
      <c r="T69" s="190"/>
      <c r="U69" s="190"/>
      <c r="V69" s="190"/>
      <c r="W69" s="190"/>
      <c r="X69" s="190"/>
      <c r="Y69" s="190"/>
      <c r="Z69" s="190"/>
      <c r="AA69" s="190"/>
      <c r="AB69" s="190">
        <v>0</v>
      </c>
      <c r="AC69" s="190"/>
      <c r="AD69" s="190"/>
      <c r="AE69" s="190"/>
      <c r="AF69" s="190">
        <v>0</v>
      </c>
      <c r="AG69" s="190"/>
      <c r="AH69" s="190"/>
      <c r="AI69" s="190"/>
      <c r="AJ69" s="241">
        <f t="shared" si="5"/>
        <v>0</v>
      </c>
      <c r="AK69" s="241"/>
      <c r="AL69" s="241"/>
      <c r="AM69" s="241"/>
      <c r="AN69" s="192" t="e">
        <f>(TIME(#REF!,#REF!,0)/"1:0:0")</f>
        <v>#REF!</v>
      </c>
      <c r="AO69" s="192"/>
      <c r="AP69" s="192"/>
      <c r="AQ69" s="241">
        <f t="shared" si="6"/>
        <v>0</v>
      </c>
      <c r="AR69" s="241"/>
      <c r="AS69" s="241"/>
      <c r="AT69" s="241"/>
      <c r="AU69" s="195" t="e">
        <f>AQ69*#REF!</f>
        <v>#REF!</v>
      </c>
      <c r="AV69" s="195"/>
      <c r="AW69" s="195"/>
      <c r="AX69" s="195"/>
      <c r="AY69" s="243" t="e">
        <f>3500*(TIME(#REF!,0,0)/"1:0:0")</f>
        <v>#REF!</v>
      </c>
      <c r="AZ69" s="243"/>
      <c r="BA69" s="243"/>
      <c r="BB69" s="243"/>
      <c r="BC69" s="244" t="e">
        <f t="shared" si="7"/>
        <v>#REF!</v>
      </c>
      <c r="BD69" s="244"/>
      <c r="BE69" s="244"/>
      <c r="BF69" s="244"/>
    </row>
    <row r="70" spans="2:58" ht="18.75" customHeight="1" x14ac:dyDescent="0.45">
      <c r="AH70" s="246" t="s">
        <v>24</v>
      </c>
      <c r="AI70" s="246"/>
      <c r="AJ70" s="247">
        <f>SUM(AJ50:AM69)</f>
        <v>0</v>
      </c>
      <c r="AK70" s="247"/>
      <c r="AL70" s="247"/>
      <c r="AM70" s="247"/>
      <c r="AN70" s="248" t="e">
        <f>SUM(AN50,AN51,AN52,AN53,AN54,AN55,AN56,AN57,AN58,AN59,AN60,AN61,AN62,AN63,AN64,AN65,AN66,AN67,AN68,AN69)</f>
        <v>#REF!</v>
      </c>
      <c r="AO70" s="248"/>
      <c r="AP70" s="248"/>
      <c r="AQ70" s="249">
        <f>SUM(AQ63:AT69)</f>
        <v>0</v>
      </c>
      <c r="AR70" s="249"/>
      <c r="AS70" s="249"/>
      <c r="AT70" s="249"/>
      <c r="AU70" s="251" t="e">
        <f>SUM(AU63:AX69)</f>
        <v>#REF!</v>
      </c>
      <c r="AV70" s="251"/>
      <c r="AW70" s="251"/>
      <c r="AX70" s="251"/>
      <c r="AY70" s="252" t="e">
        <f>SUM(#REF!,AY63,AY64,AY65,AY66,AY67,AY68,AY69)</f>
        <v>#REF!</v>
      </c>
      <c r="AZ70" s="252"/>
      <c r="BA70" s="252"/>
      <c r="BB70" s="252"/>
      <c r="BC70" s="253" t="e">
        <f>SUM(BC50,BC51,BC52,BC53,BC54,BC55,BC56,BC57,BC58,BC59,BC60,BC61,BC62,BC63,BC64,BC65,BC66,BC67,BC68,BC69)</f>
        <v>#REF!</v>
      </c>
      <c r="BD70" s="253"/>
      <c r="BE70" s="253"/>
      <c r="BF70" s="253"/>
    </row>
    <row r="71" spans="2:58" ht="18.75" customHeight="1" x14ac:dyDescent="0.45">
      <c r="AH71" s="246"/>
      <c r="AI71" s="246"/>
      <c r="AJ71" s="247"/>
      <c r="AK71" s="247"/>
      <c r="AL71" s="247"/>
      <c r="AM71" s="247"/>
      <c r="AN71" s="248"/>
      <c r="AO71" s="248"/>
      <c r="AP71" s="248"/>
      <c r="AQ71" s="249"/>
      <c r="AR71" s="249"/>
      <c r="AS71" s="249"/>
      <c r="AT71" s="249"/>
      <c r="AU71" s="251"/>
      <c r="AV71" s="251"/>
      <c r="AW71" s="251"/>
      <c r="AX71" s="251"/>
      <c r="AY71" s="252"/>
      <c r="AZ71" s="252"/>
      <c r="BA71" s="252"/>
      <c r="BB71" s="252"/>
      <c r="BC71" s="253"/>
      <c r="BD71" s="253"/>
      <c r="BE71" s="253"/>
      <c r="BF71" s="253"/>
    </row>
    <row r="73" spans="2:58" ht="18.75" customHeight="1" x14ac:dyDescent="0.45">
      <c r="B73" s="258" t="s">
        <v>54</v>
      </c>
      <c r="C73" s="258"/>
      <c r="D73" s="258"/>
      <c r="E73" s="259" t="s">
        <v>55</v>
      </c>
      <c r="F73" s="259"/>
      <c r="G73" s="259"/>
      <c r="H73" s="259"/>
      <c r="I73" s="260" t="s">
        <v>56</v>
      </c>
      <c r="J73" s="260"/>
      <c r="K73" s="260"/>
      <c r="L73" s="260"/>
      <c r="M73" s="260"/>
      <c r="N73" s="76"/>
      <c r="O73" s="289" t="s">
        <v>61</v>
      </c>
      <c r="P73" s="289"/>
      <c r="Q73" s="289"/>
      <c r="R73" s="290" t="s">
        <v>62</v>
      </c>
      <c r="S73" s="290"/>
      <c r="T73" s="290"/>
      <c r="U73" s="290"/>
      <c r="V73" s="290"/>
      <c r="W73" s="290" t="s">
        <v>55</v>
      </c>
      <c r="X73" s="290"/>
      <c r="Y73" s="290"/>
      <c r="Z73" s="260" t="s">
        <v>56</v>
      </c>
      <c r="AA73" s="260"/>
      <c r="AB73" s="260"/>
      <c r="AC73" s="260"/>
      <c r="AD73" s="76"/>
      <c r="AE73" s="261" t="s">
        <v>57</v>
      </c>
      <c r="AF73" s="261"/>
      <c r="AG73" s="261"/>
      <c r="AH73" s="262" t="s">
        <v>55</v>
      </c>
      <c r="AI73" s="262"/>
      <c r="AJ73" s="262"/>
      <c r="AK73" s="262"/>
      <c r="AL73" s="263" t="s">
        <v>24</v>
      </c>
      <c r="AM73" s="263"/>
      <c r="AN73" s="263"/>
      <c r="AO73" s="263"/>
      <c r="AP73" s="263"/>
      <c r="AT73" s="312" t="s">
        <v>59</v>
      </c>
      <c r="AU73" s="313"/>
      <c r="AV73" s="313"/>
      <c r="AW73" s="313"/>
      <c r="AX73" s="313"/>
      <c r="AY73" s="266" t="s">
        <v>60</v>
      </c>
      <c r="AZ73" s="266"/>
      <c r="BA73" s="266"/>
      <c r="BB73" s="266"/>
      <c r="BC73" s="266"/>
      <c r="BD73" s="266"/>
    </row>
    <row r="74" spans="2:58" ht="18.75" customHeight="1" x14ac:dyDescent="0.45">
      <c r="B74" s="258"/>
      <c r="C74" s="258"/>
      <c r="D74" s="258"/>
      <c r="E74" s="267" t="e">
        <f>#REF!</f>
        <v>#REF!</v>
      </c>
      <c r="F74" s="267"/>
      <c r="G74" s="267"/>
      <c r="H74" s="267"/>
      <c r="I74" s="268" t="e">
        <f>BC70</f>
        <v>#REF!</v>
      </c>
      <c r="J74" s="268"/>
      <c r="K74" s="268"/>
      <c r="L74" s="268"/>
      <c r="M74" s="268"/>
      <c r="N74" s="76"/>
      <c r="O74" s="289"/>
      <c r="P74" s="289"/>
      <c r="Q74" s="289"/>
      <c r="R74" s="291" t="str">
        <f>IFERROR(IF(AJ70/AN70&gt;3500,3500,AJ70/AN70),"0")</f>
        <v>0</v>
      </c>
      <c r="S74" s="291"/>
      <c r="T74" s="291"/>
      <c r="U74" s="291"/>
      <c r="V74" s="291"/>
      <c r="W74" s="292" t="e">
        <f>ROUNDDOWN((TIME(0,#REF!,0)/"1:0:0"),0)</f>
        <v>#REF!</v>
      </c>
      <c r="X74" s="292"/>
      <c r="Y74" s="292"/>
      <c r="Z74" s="293" t="e">
        <f>R74*W74</f>
        <v>#REF!</v>
      </c>
      <c r="AA74" s="293"/>
      <c r="AB74" s="293"/>
      <c r="AC74" s="293"/>
      <c r="AD74" s="76"/>
      <c r="AE74" s="261"/>
      <c r="AF74" s="261"/>
      <c r="AG74" s="261"/>
      <c r="AH74" s="269" t="e">
        <f>E74+W74</f>
        <v>#REF!</v>
      </c>
      <c r="AI74" s="269"/>
      <c r="AJ74" s="269"/>
      <c r="AK74" s="269"/>
      <c r="AL74" s="270" t="e">
        <f>I74+Z74</f>
        <v>#REF!</v>
      </c>
      <c r="AM74" s="270"/>
      <c r="AN74" s="270"/>
      <c r="AO74" s="270"/>
      <c r="AP74" s="270"/>
      <c r="AT74" s="312"/>
      <c r="AU74" s="311"/>
      <c r="AV74" s="311"/>
      <c r="AW74" s="311"/>
      <c r="AX74" s="311"/>
      <c r="AY74" s="272" t="e">
        <f>SUM(AL43,AL74)</f>
        <v>#REF!</v>
      </c>
      <c r="AZ74" s="272"/>
      <c r="BA74" s="272"/>
      <c r="BB74" s="272"/>
      <c r="BC74" s="272"/>
      <c r="BD74" s="272"/>
    </row>
    <row r="75" spans="2:58" ht="18.75" customHeight="1" x14ac:dyDescent="0.45">
      <c r="B75" s="258"/>
      <c r="C75" s="258"/>
      <c r="D75" s="258"/>
      <c r="E75" s="267"/>
      <c r="F75" s="267"/>
      <c r="G75" s="267"/>
      <c r="H75" s="267"/>
      <c r="I75" s="268"/>
      <c r="J75" s="268"/>
      <c r="K75" s="268"/>
      <c r="L75" s="268"/>
      <c r="M75" s="268"/>
      <c r="N75" s="76"/>
      <c r="O75" s="289"/>
      <c r="P75" s="289"/>
      <c r="Q75" s="289"/>
      <c r="R75" s="291"/>
      <c r="S75" s="291"/>
      <c r="T75" s="291"/>
      <c r="U75" s="291"/>
      <c r="V75" s="291"/>
      <c r="W75" s="292"/>
      <c r="X75" s="292"/>
      <c r="Y75" s="292"/>
      <c r="Z75" s="293"/>
      <c r="AA75" s="293"/>
      <c r="AB75" s="293"/>
      <c r="AC75" s="293"/>
      <c r="AD75" s="76"/>
      <c r="AE75" s="261"/>
      <c r="AF75" s="261"/>
      <c r="AG75" s="261"/>
      <c r="AH75" s="269"/>
      <c r="AI75" s="269"/>
      <c r="AJ75" s="269"/>
      <c r="AK75" s="269"/>
      <c r="AL75" s="270"/>
      <c r="AM75" s="270"/>
      <c r="AN75" s="270"/>
      <c r="AO75" s="270"/>
      <c r="AP75" s="270"/>
      <c r="AT75" s="312"/>
      <c r="AU75" s="311"/>
      <c r="AV75" s="311"/>
      <c r="AW75" s="311"/>
      <c r="AX75" s="311"/>
      <c r="AY75" s="272"/>
      <c r="AZ75" s="272"/>
      <c r="BA75" s="272"/>
      <c r="BB75" s="272"/>
      <c r="BC75" s="272"/>
      <c r="BD75" s="272"/>
    </row>
  </sheetData>
  <mergeCells count="858">
    <mergeCell ref="AL74:AP75"/>
    <mergeCell ref="AU74:AX75"/>
    <mergeCell ref="AY74:BD75"/>
    <mergeCell ref="AH70:AI71"/>
    <mergeCell ref="AJ70:AM71"/>
    <mergeCell ref="AN70:AP71"/>
    <mergeCell ref="AQ70:AT71"/>
    <mergeCell ref="AU70:AX71"/>
    <mergeCell ref="AY70:BB71"/>
    <mergeCell ref="BC70:BF71"/>
    <mergeCell ref="AL73:AP73"/>
    <mergeCell ref="AT73:AT75"/>
    <mergeCell ref="AU73:AX73"/>
    <mergeCell ref="AY73:BD73"/>
    <mergeCell ref="B73:D75"/>
    <mergeCell ref="E73:H73"/>
    <mergeCell ref="I73:M73"/>
    <mergeCell ref="O73:Q75"/>
    <mergeCell ref="R73:V73"/>
    <mergeCell ref="W73:Y73"/>
    <mergeCell ref="Z73:AC73"/>
    <mergeCell ref="AE73:AG75"/>
    <mergeCell ref="AH73:AK73"/>
    <mergeCell ref="E74:H75"/>
    <mergeCell ref="I74:M75"/>
    <mergeCell ref="R74:V75"/>
    <mergeCell ref="W74:Y75"/>
    <mergeCell ref="Z74:AC75"/>
    <mergeCell ref="AH74:AK75"/>
    <mergeCell ref="AJ68:AM68"/>
    <mergeCell ref="AN68:AP68"/>
    <mergeCell ref="AQ68:AT68"/>
    <mergeCell ref="AU68:AX68"/>
    <mergeCell ref="AY68:BB68"/>
    <mergeCell ref="BC68:BF68"/>
    <mergeCell ref="B69:C69"/>
    <mergeCell ref="E69:F69"/>
    <mergeCell ref="H69:I69"/>
    <mergeCell ref="K69:L69"/>
    <mergeCell ref="N69:O69"/>
    <mergeCell ref="P69:S69"/>
    <mergeCell ref="T69:W69"/>
    <mergeCell ref="X69:AA69"/>
    <mergeCell ref="AB69:AE69"/>
    <mergeCell ref="AF69:AI69"/>
    <mergeCell ref="AJ69:AM69"/>
    <mergeCell ref="AN69:AP69"/>
    <mergeCell ref="AQ69:AT69"/>
    <mergeCell ref="AU69:AX69"/>
    <mergeCell ref="AY69:BB69"/>
    <mergeCell ref="BC69:BF69"/>
    <mergeCell ref="B68:C68"/>
    <mergeCell ref="E68:F68"/>
    <mergeCell ref="H68:I68"/>
    <mergeCell ref="K68:L68"/>
    <mergeCell ref="N68:O68"/>
    <mergeCell ref="P68:S68"/>
    <mergeCell ref="T68:W68"/>
    <mergeCell ref="X68:AA68"/>
    <mergeCell ref="AB68:AE68"/>
    <mergeCell ref="AF66:AI66"/>
    <mergeCell ref="H66:I66"/>
    <mergeCell ref="K66:L66"/>
    <mergeCell ref="N66:O66"/>
    <mergeCell ref="P66:S66"/>
    <mergeCell ref="T66:W66"/>
    <mergeCell ref="X66:AA66"/>
    <mergeCell ref="AB66:AE66"/>
    <mergeCell ref="AF68:AI68"/>
    <mergeCell ref="AJ66:AM66"/>
    <mergeCell ref="AN66:AP66"/>
    <mergeCell ref="AQ66:AT66"/>
    <mergeCell ref="AU66:AX66"/>
    <mergeCell ref="AY66:BB66"/>
    <mergeCell ref="BC66:BF66"/>
    <mergeCell ref="B67:C67"/>
    <mergeCell ref="E67:F67"/>
    <mergeCell ref="H67:I67"/>
    <mergeCell ref="K67:L67"/>
    <mergeCell ref="N67:O67"/>
    <mergeCell ref="P67:S67"/>
    <mergeCell ref="T67:W67"/>
    <mergeCell ref="X67:AA67"/>
    <mergeCell ref="AB67:AE67"/>
    <mergeCell ref="AF67:AI67"/>
    <mergeCell ref="AJ67:AM67"/>
    <mergeCell ref="AN67:AP67"/>
    <mergeCell ref="AQ67:AT67"/>
    <mergeCell ref="AU67:AX67"/>
    <mergeCell ref="AY67:BB67"/>
    <mergeCell ref="BC67:BF67"/>
    <mergeCell ref="B66:C66"/>
    <mergeCell ref="E66:F66"/>
    <mergeCell ref="AJ64:AM64"/>
    <mergeCell ref="AN64:AP64"/>
    <mergeCell ref="AQ64:AT64"/>
    <mergeCell ref="AU64:AX64"/>
    <mergeCell ref="AY64:BB64"/>
    <mergeCell ref="BC64:BF64"/>
    <mergeCell ref="B65:C65"/>
    <mergeCell ref="E65:F65"/>
    <mergeCell ref="H65:I65"/>
    <mergeCell ref="K65:L65"/>
    <mergeCell ref="N65:O65"/>
    <mergeCell ref="P65:S65"/>
    <mergeCell ref="T65:W65"/>
    <mergeCell ref="X65:AA65"/>
    <mergeCell ref="AB65:AE65"/>
    <mergeCell ref="AF65:AI65"/>
    <mergeCell ref="AJ65:AM65"/>
    <mergeCell ref="AN65:AP65"/>
    <mergeCell ref="AQ65:AT65"/>
    <mergeCell ref="AU65:AX65"/>
    <mergeCell ref="AY65:BB65"/>
    <mergeCell ref="BC65:BF65"/>
    <mergeCell ref="B64:C64"/>
    <mergeCell ref="E64:F64"/>
    <mergeCell ref="H64:I64"/>
    <mergeCell ref="K64:L64"/>
    <mergeCell ref="N64:O64"/>
    <mergeCell ref="P64:S64"/>
    <mergeCell ref="T64:W64"/>
    <mergeCell ref="X64:AA64"/>
    <mergeCell ref="AB64:AE64"/>
    <mergeCell ref="AF62:AI62"/>
    <mergeCell ref="H62:I62"/>
    <mergeCell ref="K62:L62"/>
    <mergeCell ref="N62:O62"/>
    <mergeCell ref="P62:S62"/>
    <mergeCell ref="T62:W62"/>
    <mergeCell ref="X62:AA62"/>
    <mergeCell ref="AB62:AE62"/>
    <mergeCell ref="AF64:AI64"/>
    <mergeCell ref="AJ62:AM62"/>
    <mergeCell ref="AN62:AP62"/>
    <mergeCell ref="AQ62:AT62"/>
    <mergeCell ref="AU62:AX62"/>
    <mergeCell ref="AY62:BB62"/>
    <mergeCell ref="BC62:BF62"/>
    <mergeCell ref="B63:C63"/>
    <mergeCell ref="E63:F63"/>
    <mergeCell ref="H63:I63"/>
    <mergeCell ref="K63:L63"/>
    <mergeCell ref="N63:O63"/>
    <mergeCell ref="P63:S63"/>
    <mergeCell ref="T63:W63"/>
    <mergeCell ref="X63:AA63"/>
    <mergeCell ref="AB63:AE63"/>
    <mergeCell ref="AF63:AI63"/>
    <mergeCell ref="AJ63:AM63"/>
    <mergeCell ref="AN63:AP63"/>
    <mergeCell ref="AQ63:AT63"/>
    <mergeCell ref="AU63:AX63"/>
    <mergeCell ref="AY63:BB63"/>
    <mergeCell ref="BC63:BF63"/>
    <mergeCell ref="B62:C62"/>
    <mergeCell ref="E62:F62"/>
    <mergeCell ref="AJ60:AM60"/>
    <mergeCell ref="AN60:AP60"/>
    <mergeCell ref="AQ60:AT60"/>
    <mergeCell ref="AU60:AX60"/>
    <mergeCell ref="AY60:BB60"/>
    <mergeCell ref="BC60:BF60"/>
    <mergeCell ref="B61:C61"/>
    <mergeCell ref="E61:F61"/>
    <mergeCell ref="H61:I61"/>
    <mergeCell ref="K61:L61"/>
    <mergeCell ref="N61:O61"/>
    <mergeCell ref="P61:S61"/>
    <mergeCell ref="T61:W61"/>
    <mergeCell ref="X61:AA61"/>
    <mergeCell ref="AB61:AE61"/>
    <mergeCell ref="AF61:AI61"/>
    <mergeCell ref="AJ61:AM61"/>
    <mergeCell ref="AN61:AP61"/>
    <mergeCell ref="AQ61:AT61"/>
    <mergeCell ref="AU61:AX61"/>
    <mergeCell ref="AY61:BB61"/>
    <mergeCell ref="BC61:BF61"/>
    <mergeCell ref="B60:C60"/>
    <mergeCell ref="E60:F60"/>
    <mergeCell ref="H60:I60"/>
    <mergeCell ref="K60:L60"/>
    <mergeCell ref="N60:O60"/>
    <mergeCell ref="P60:S60"/>
    <mergeCell ref="T60:W60"/>
    <mergeCell ref="X60:AA60"/>
    <mergeCell ref="AB60:AE60"/>
    <mergeCell ref="AF58:AI58"/>
    <mergeCell ref="H58:I58"/>
    <mergeCell ref="K58:L58"/>
    <mergeCell ref="N58:O58"/>
    <mergeCell ref="P58:S58"/>
    <mergeCell ref="T58:W58"/>
    <mergeCell ref="X58:AA58"/>
    <mergeCell ref="AB58:AE58"/>
    <mergeCell ref="AF60:AI60"/>
    <mergeCell ref="AJ58:AM58"/>
    <mergeCell ref="AN58:AP58"/>
    <mergeCell ref="AQ58:AT58"/>
    <mergeCell ref="AU58:AX58"/>
    <mergeCell ref="AY58:BB58"/>
    <mergeCell ref="BC58:BF58"/>
    <mergeCell ref="B59:C59"/>
    <mergeCell ref="E59:F59"/>
    <mergeCell ref="H59:I59"/>
    <mergeCell ref="K59:L59"/>
    <mergeCell ref="N59:O59"/>
    <mergeCell ref="P59:S59"/>
    <mergeCell ref="T59:W59"/>
    <mergeCell ref="X59:AA59"/>
    <mergeCell ref="AB59:AE59"/>
    <mergeCell ref="AF59:AI59"/>
    <mergeCell ref="AJ59:AM59"/>
    <mergeCell ref="AN59:AP59"/>
    <mergeCell ref="AQ59:AT59"/>
    <mergeCell ref="AU59:AX59"/>
    <mergeCell ref="AY59:BB59"/>
    <mergeCell ref="BC59:BF59"/>
    <mergeCell ref="B58:C58"/>
    <mergeCell ref="E58:F58"/>
    <mergeCell ref="AJ56:AM56"/>
    <mergeCell ref="AN56:AP56"/>
    <mergeCell ref="AQ56:AT56"/>
    <mergeCell ref="AU56:AX56"/>
    <mergeCell ref="AY56:BB56"/>
    <mergeCell ref="BC56:BF56"/>
    <mergeCell ref="B57:C57"/>
    <mergeCell ref="E57:F57"/>
    <mergeCell ref="H57:I57"/>
    <mergeCell ref="K57:L57"/>
    <mergeCell ref="N57:O57"/>
    <mergeCell ref="P57:S57"/>
    <mergeCell ref="T57:W57"/>
    <mergeCell ref="X57:AA57"/>
    <mergeCell ref="AB57:AE57"/>
    <mergeCell ref="AF57:AI57"/>
    <mergeCell ref="AJ57:AM57"/>
    <mergeCell ref="AN57:AP57"/>
    <mergeCell ref="AQ57:AT57"/>
    <mergeCell ref="AU57:AX57"/>
    <mergeCell ref="AY57:BB57"/>
    <mergeCell ref="BC57:BF57"/>
    <mergeCell ref="B56:C56"/>
    <mergeCell ref="E56:F56"/>
    <mergeCell ref="H56:I56"/>
    <mergeCell ref="K56:L56"/>
    <mergeCell ref="N56:O56"/>
    <mergeCell ref="P56:S56"/>
    <mergeCell ref="T56:W56"/>
    <mergeCell ref="X56:AA56"/>
    <mergeCell ref="AB56:AE56"/>
    <mergeCell ref="AF54:AI54"/>
    <mergeCell ref="H54:I54"/>
    <mergeCell ref="K54:L54"/>
    <mergeCell ref="N54:O54"/>
    <mergeCell ref="P54:S54"/>
    <mergeCell ref="T54:W54"/>
    <mergeCell ref="X54:AA54"/>
    <mergeCell ref="AB54:AE54"/>
    <mergeCell ref="AF56:AI56"/>
    <mergeCell ref="AJ54:AM54"/>
    <mergeCell ref="AN54:AP54"/>
    <mergeCell ref="AQ54:AT54"/>
    <mergeCell ref="AU54:AX54"/>
    <mergeCell ref="AY54:BB54"/>
    <mergeCell ref="BC54:BF54"/>
    <mergeCell ref="B55:C55"/>
    <mergeCell ref="E55:F55"/>
    <mergeCell ref="H55:I55"/>
    <mergeCell ref="K55:L55"/>
    <mergeCell ref="N55:O55"/>
    <mergeCell ref="P55:S55"/>
    <mergeCell ref="T55:W55"/>
    <mergeCell ref="X55:AA55"/>
    <mergeCell ref="AB55:AE55"/>
    <mergeCell ref="AF55:AI55"/>
    <mergeCell ref="AJ55:AM55"/>
    <mergeCell ref="AN55:AP55"/>
    <mergeCell ref="AQ55:AT55"/>
    <mergeCell ref="AU55:AX55"/>
    <mergeCell ref="AY55:BB55"/>
    <mergeCell ref="BC55:BF55"/>
    <mergeCell ref="B54:C54"/>
    <mergeCell ref="E54:F54"/>
    <mergeCell ref="AJ52:AM52"/>
    <mergeCell ref="AN52:AP52"/>
    <mergeCell ref="AQ52:AT52"/>
    <mergeCell ref="AU52:AX52"/>
    <mergeCell ref="AY52:BB52"/>
    <mergeCell ref="BC52:BF52"/>
    <mergeCell ref="B53:C53"/>
    <mergeCell ref="E53:F53"/>
    <mergeCell ref="H53:I53"/>
    <mergeCell ref="K53:L53"/>
    <mergeCell ref="N53:O53"/>
    <mergeCell ref="P53:S53"/>
    <mergeCell ref="T53:W53"/>
    <mergeCell ref="X53:AA53"/>
    <mergeCell ref="AB53:AE53"/>
    <mergeCell ref="AF53:AI53"/>
    <mergeCell ref="AJ53:AM53"/>
    <mergeCell ref="AN53:AP53"/>
    <mergeCell ref="AQ53:AT53"/>
    <mergeCell ref="AU53:AX53"/>
    <mergeCell ref="AY53:BB53"/>
    <mergeCell ref="BC53:BF53"/>
    <mergeCell ref="B52:C52"/>
    <mergeCell ref="E52:F52"/>
    <mergeCell ref="H52:I52"/>
    <mergeCell ref="K52:L52"/>
    <mergeCell ref="N52:O52"/>
    <mergeCell ref="P52:S52"/>
    <mergeCell ref="T52:W52"/>
    <mergeCell ref="X52:AA52"/>
    <mergeCell ref="AB52:AE52"/>
    <mergeCell ref="AF50:AI50"/>
    <mergeCell ref="H50:I50"/>
    <mergeCell ref="K50:L50"/>
    <mergeCell ref="N50:O50"/>
    <mergeCell ref="P50:S50"/>
    <mergeCell ref="T50:W50"/>
    <mergeCell ref="X50:AA50"/>
    <mergeCell ref="AB50:AE50"/>
    <mergeCell ref="AF52:AI52"/>
    <mergeCell ref="AJ50:AM50"/>
    <mergeCell ref="AN50:AP50"/>
    <mergeCell ref="AQ50:AT50"/>
    <mergeCell ref="AU50:AX50"/>
    <mergeCell ref="AY50:BB50"/>
    <mergeCell ref="BC50:BF50"/>
    <mergeCell ref="B51:C51"/>
    <mergeCell ref="E51:F51"/>
    <mergeCell ref="H51:I51"/>
    <mergeCell ref="K51:L51"/>
    <mergeCell ref="N51:O51"/>
    <mergeCell ref="P51:S51"/>
    <mergeCell ref="T51:W51"/>
    <mergeCell ref="X51:AA51"/>
    <mergeCell ref="AB51:AE51"/>
    <mergeCell ref="AF51:AI51"/>
    <mergeCell ref="AJ51:AM51"/>
    <mergeCell ref="AN51:AP51"/>
    <mergeCell ref="AQ51:AT51"/>
    <mergeCell ref="AU51:AX51"/>
    <mergeCell ref="AY51:BB51"/>
    <mergeCell ref="BC51:BF51"/>
    <mergeCell ref="B50:C50"/>
    <mergeCell ref="E50:F50"/>
    <mergeCell ref="AQ47:AT49"/>
    <mergeCell ref="AU47:AX49"/>
    <mergeCell ref="AY47:BB49"/>
    <mergeCell ref="BC47:BF49"/>
    <mergeCell ref="P48:S49"/>
    <mergeCell ref="T48:W49"/>
    <mergeCell ref="AB48:AE49"/>
    <mergeCell ref="AF48:AI49"/>
    <mergeCell ref="E49:I49"/>
    <mergeCell ref="K49:O49"/>
    <mergeCell ref="E43:H44"/>
    <mergeCell ref="I43:M44"/>
    <mergeCell ref="R43:V44"/>
    <mergeCell ref="W43:Y44"/>
    <mergeCell ref="Z43:AC44"/>
    <mergeCell ref="AH43:AK44"/>
    <mergeCell ref="AL43:AP44"/>
    <mergeCell ref="B47:C49"/>
    <mergeCell ref="D47:D49"/>
    <mergeCell ref="E47:O47"/>
    <mergeCell ref="P47:W47"/>
    <mergeCell ref="X47:AA49"/>
    <mergeCell ref="AB47:AI47"/>
    <mergeCell ref="AJ47:AM49"/>
    <mergeCell ref="AN47:AP49"/>
    <mergeCell ref="B42:D44"/>
    <mergeCell ref="E42:H42"/>
    <mergeCell ref="I42:M42"/>
    <mergeCell ref="O42:Q44"/>
    <mergeCell ref="R42:V42"/>
    <mergeCell ref="W42:Y42"/>
    <mergeCell ref="Z42:AC42"/>
    <mergeCell ref="AE42:AG44"/>
    <mergeCell ref="AH42:AK42"/>
    <mergeCell ref="AQ38:AT38"/>
    <mergeCell ref="AU38:AX38"/>
    <mergeCell ref="AY38:BB38"/>
    <mergeCell ref="AH39:AI40"/>
    <mergeCell ref="AJ39:AM40"/>
    <mergeCell ref="AN39:AP39"/>
    <mergeCell ref="AQ39:AT40"/>
    <mergeCell ref="AU39:AX40"/>
    <mergeCell ref="AY39:BB40"/>
    <mergeCell ref="AL42:AP42"/>
    <mergeCell ref="B38:C38"/>
    <mergeCell ref="E38:F38"/>
    <mergeCell ref="H38:I38"/>
    <mergeCell ref="K38:L38"/>
    <mergeCell ref="N38:O38"/>
    <mergeCell ref="P38:S38"/>
    <mergeCell ref="T38:W38"/>
    <mergeCell ref="X38:AA38"/>
    <mergeCell ref="AB38:AE38"/>
    <mergeCell ref="AF38:AI38"/>
    <mergeCell ref="AJ38:AM38"/>
    <mergeCell ref="AN38:AP38"/>
    <mergeCell ref="AQ36:AT36"/>
    <mergeCell ref="AU36:AX36"/>
    <mergeCell ref="AY36:BB36"/>
    <mergeCell ref="B37:C37"/>
    <mergeCell ref="E37:F37"/>
    <mergeCell ref="H37:I37"/>
    <mergeCell ref="K37:L37"/>
    <mergeCell ref="N37:O37"/>
    <mergeCell ref="P37:S37"/>
    <mergeCell ref="T37:W37"/>
    <mergeCell ref="X37:AA37"/>
    <mergeCell ref="AB37:AE37"/>
    <mergeCell ref="AF37:AI37"/>
    <mergeCell ref="AJ37:AM37"/>
    <mergeCell ref="AN37:AP37"/>
    <mergeCell ref="AQ37:AT37"/>
    <mergeCell ref="AU37:AX37"/>
    <mergeCell ref="AY37:BB37"/>
    <mergeCell ref="B36:C36"/>
    <mergeCell ref="E36:F36"/>
    <mergeCell ref="H36:I36"/>
    <mergeCell ref="K36:L36"/>
    <mergeCell ref="N36:O36"/>
    <mergeCell ref="P36:S36"/>
    <mergeCell ref="T36:W36"/>
    <mergeCell ref="X36:AA36"/>
    <mergeCell ref="AB36:AE36"/>
    <mergeCell ref="AF34:AI34"/>
    <mergeCell ref="AJ34:AM34"/>
    <mergeCell ref="AN34:AP34"/>
    <mergeCell ref="T34:W34"/>
    <mergeCell ref="X34:AA34"/>
    <mergeCell ref="AB34:AE34"/>
    <mergeCell ref="AF36:AI36"/>
    <mergeCell ref="AJ36:AM36"/>
    <mergeCell ref="AN36:AP36"/>
    <mergeCell ref="AQ34:AT34"/>
    <mergeCell ref="AU34:AX34"/>
    <mergeCell ref="AY34:BB34"/>
    <mergeCell ref="B35:C35"/>
    <mergeCell ref="E35:F35"/>
    <mergeCell ref="H35:I35"/>
    <mergeCell ref="K35:L35"/>
    <mergeCell ref="N35:O35"/>
    <mergeCell ref="P35:S35"/>
    <mergeCell ref="T35:W35"/>
    <mergeCell ref="X35:AA35"/>
    <mergeCell ref="AB35:AE35"/>
    <mergeCell ref="AF35:AI35"/>
    <mergeCell ref="AJ35:AM35"/>
    <mergeCell ref="AN35:AP35"/>
    <mergeCell ref="AQ35:AT35"/>
    <mergeCell ref="AU35:AX35"/>
    <mergeCell ref="AY35:BB35"/>
    <mergeCell ref="B34:C34"/>
    <mergeCell ref="E34:F34"/>
    <mergeCell ref="H34:I34"/>
    <mergeCell ref="K34:L34"/>
    <mergeCell ref="N34:O34"/>
    <mergeCell ref="P34:S34"/>
    <mergeCell ref="AQ32:AT32"/>
    <mergeCell ref="AU32:AX32"/>
    <mergeCell ref="AY32:BB32"/>
    <mergeCell ref="B33:C33"/>
    <mergeCell ref="E33:F33"/>
    <mergeCell ref="H33:I33"/>
    <mergeCell ref="K33:L33"/>
    <mergeCell ref="N33:O33"/>
    <mergeCell ref="P33:S33"/>
    <mergeCell ref="T33:W33"/>
    <mergeCell ref="X33:AA33"/>
    <mergeCell ref="AB33:AE33"/>
    <mergeCell ref="AF33:AI33"/>
    <mergeCell ref="AJ33:AM33"/>
    <mergeCell ref="AN33:AP33"/>
    <mergeCell ref="AQ33:AT33"/>
    <mergeCell ref="AU33:AX33"/>
    <mergeCell ref="AY33:BB33"/>
    <mergeCell ref="B32:C32"/>
    <mergeCell ref="E32:F32"/>
    <mergeCell ref="H32:I32"/>
    <mergeCell ref="K32:L32"/>
    <mergeCell ref="N32:O32"/>
    <mergeCell ref="P32:S32"/>
    <mergeCell ref="T32:W32"/>
    <mergeCell ref="X32:AA32"/>
    <mergeCell ref="AB32:AE32"/>
    <mergeCell ref="AF30:AI30"/>
    <mergeCell ref="AJ30:AM30"/>
    <mergeCell ref="AN30:AP30"/>
    <mergeCell ref="T30:W30"/>
    <mergeCell ref="X30:AA30"/>
    <mergeCell ref="AB30:AE30"/>
    <mergeCell ref="AF32:AI32"/>
    <mergeCell ref="AJ32:AM32"/>
    <mergeCell ref="AN32:AP32"/>
    <mergeCell ref="AQ30:AT30"/>
    <mergeCell ref="AU30:AX30"/>
    <mergeCell ref="AY30:BB30"/>
    <mergeCell ref="B31:C31"/>
    <mergeCell ref="E31:F31"/>
    <mergeCell ref="H31:I31"/>
    <mergeCell ref="K31:L31"/>
    <mergeCell ref="N31:O31"/>
    <mergeCell ref="P31:S31"/>
    <mergeCell ref="T31:W31"/>
    <mergeCell ref="X31:AA31"/>
    <mergeCell ref="AB31:AE31"/>
    <mergeCell ref="AF31:AI31"/>
    <mergeCell ref="AJ31:AM31"/>
    <mergeCell ref="AN31:AP31"/>
    <mergeCell ref="AQ31:AT31"/>
    <mergeCell ref="AU31:AX31"/>
    <mergeCell ref="AY31:BB31"/>
    <mergeCell ref="B30:C30"/>
    <mergeCell ref="E30:F30"/>
    <mergeCell ref="H30:I30"/>
    <mergeCell ref="K30:L30"/>
    <mergeCell ref="N30:O30"/>
    <mergeCell ref="P30:S30"/>
    <mergeCell ref="AQ28:AT28"/>
    <mergeCell ref="AU28:AX28"/>
    <mergeCell ref="AY28:BB28"/>
    <mergeCell ref="B29:C29"/>
    <mergeCell ref="E29:F29"/>
    <mergeCell ref="H29:I29"/>
    <mergeCell ref="K29:L29"/>
    <mergeCell ref="N29:O29"/>
    <mergeCell ref="P29:S29"/>
    <mergeCell ref="T29:W29"/>
    <mergeCell ref="X29:AA29"/>
    <mergeCell ref="AB29:AE29"/>
    <mergeCell ref="AF29:AI29"/>
    <mergeCell ref="AJ29:AM29"/>
    <mergeCell ref="AN29:AP29"/>
    <mergeCell ref="AQ29:AT29"/>
    <mergeCell ref="AU29:AX29"/>
    <mergeCell ref="AY29:BB29"/>
    <mergeCell ref="B28:C28"/>
    <mergeCell ref="E28:F28"/>
    <mergeCell ref="H28:I28"/>
    <mergeCell ref="K28:L28"/>
    <mergeCell ref="N28:O28"/>
    <mergeCell ref="P28:S28"/>
    <mergeCell ref="T28:W28"/>
    <mergeCell ref="X28:AA28"/>
    <mergeCell ref="AB28:AE28"/>
    <mergeCell ref="AF26:AI26"/>
    <mergeCell ref="AJ26:AM26"/>
    <mergeCell ref="AN26:AP26"/>
    <mergeCell ref="T26:W26"/>
    <mergeCell ref="X26:AA26"/>
    <mergeCell ref="AB26:AE26"/>
    <mergeCell ref="AF28:AI28"/>
    <mergeCell ref="AJ28:AM28"/>
    <mergeCell ref="AN28:AP28"/>
    <mergeCell ref="AQ26:AT26"/>
    <mergeCell ref="AU26:AX26"/>
    <mergeCell ref="AY26:BB26"/>
    <mergeCell ref="B27:C27"/>
    <mergeCell ref="E27:F27"/>
    <mergeCell ref="H27:I27"/>
    <mergeCell ref="K27:L27"/>
    <mergeCell ref="N27:O27"/>
    <mergeCell ref="P27:S27"/>
    <mergeCell ref="T27:W27"/>
    <mergeCell ref="X27:AA27"/>
    <mergeCell ref="AB27:AE27"/>
    <mergeCell ref="AF27:AI27"/>
    <mergeCell ref="AJ27:AM27"/>
    <mergeCell ref="AN27:AP27"/>
    <mergeCell ref="AQ27:AT27"/>
    <mergeCell ref="AU27:AX27"/>
    <mergeCell ref="AY27:BB27"/>
    <mergeCell ref="B26:C26"/>
    <mergeCell ref="E26:F26"/>
    <mergeCell ref="H26:I26"/>
    <mergeCell ref="K26:L26"/>
    <mergeCell ref="N26:O26"/>
    <mergeCell ref="P26:S26"/>
    <mergeCell ref="AQ24:AT24"/>
    <mergeCell ref="AU24:AX24"/>
    <mergeCell ref="AY24:BB24"/>
    <mergeCell ref="B25:C25"/>
    <mergeCell ref="E25:F25"/>
    <mergeCell ref="H25:I25"/>
    <mergeCell ref="K25:L25"/>
    <mergeCell ref="N25:O25"/>
    <mergeCell ref="P25:S25"/>
    <mergeCell ref="T25:W25"/>
    <mergeCell ref="X25:AA25"/>
    <mergeCell ref="AB25:AE25"/>
    <mergeCell ref="AF25:AI25"/>
    <mergeCell ref="AJ25:AM25"/>
    <mergeCell ref="AN25:AP25"/>
    <mergeCell ref="AQ25:AT25"/>
    <mergeCell ref="AU25:AX25"/>
    <mergeCell ref="AY25:BB25"/>
    <mergeCell ref="B24:C24"/>
    <mergeCell ref="E24:F24"/>
    <mergeCell ref="H24:I24"/>
    <mergeCell ref="K24:L24"/>
    <mergeCell ref="N24:O24"/>
    <mergeCell ref="P24:S24"/>
    <mergeCell ref="T24:W24"/>
    <mergeCell ref="X24:AA24"/>
    <mergeCell ref="AB24:AE24"/>
    <mergeCell ref="AF22:AI22"/>
    <mergeCell ref="AJ22:AM22"/>
    <mergeCell ref="AN22:AP22"/>
    <mergeCell ref="T22:W22"/>
    <mergeCell ref="X22:AA22"/>
    <mergeCell ref="AB22:AE22"/>
    <mergeCell ref="AF24:AI24"/>
    <mergeCell ref="AJ24:AM24"/>
    <mergeCell ref="AN24:AP24"/>
    <mergeCell ref="AQ22:AT22"/>
    <mergeCell ref="AU22:AX22"/>
    <mergeCell ref="AY22:BB22"/>
    <mergeCell ref="B23:C23"/>
    <mergeCell ref="E23:F23"/>
    <mergeCell ref="H23:I23"/>
    <mergeCell ref="K23:L23"/>
    <mergeCell ref="N23:O23"/>
    <mergeCell ref="P23:S23"/>
    <mergeCell ref="T23:W23"/>
    <mergeCell ref="X23:AA23"/>
    <mergeCell ref="AB23:AE23"/>
    <mergeCell ref="AF23:AI23"/>
    <mergeCell ref="AJ23:AM23"/>
    <mergeCell ref="AN23:AP23"/>
    <mergeCell ref="AQ23:AT23"/>
    <mergeCell ref="AU23:AX23"/>
    <mergeCell ref="AY23:BB23"/>
    <mergeCell ref="B22:C22"/>
    <mergeCell ref="E22:F22"/>
    <mergeCell ref="H22:I22"/>
    <mergeCell ref="K22:L22"/>
    <mergeCell ref="N22:O22"/>
    <mergeCell ref="P22:S22"/>
    <mergeCell ref="AQ20:AT20"/>
    <mergeCell ref="AU20:AX20"/>
    <mergeCell ref="AY20:BB20"/>
    <mergeCell ref="B21:C21"/>
    <mergeCell ref="E21:F21"/>
    <mergeCell ref="H21:I21"/>
    <mergeCell ref="K21:L21"/>
    <mergeCell ref="N21:O21"/>
    <mergeCell ref="P21:S21"/>
    <mergeCell ref="T21:W21"/>
    <mergeCell ref="X21:AA21"/>
    <mergeCell ref="AB21:AE21"/>
    <mergeCell ref="AF21:AI21"/>
    <mergeCell ref="AJ21:AM21"/>
    <mergeCell ref="AN21:AP21"/>
    <mergeCell ref="AQ21:AT21"/>
    <mergeCell ref="AU21:AX21"/>
    <mergeCell ref="AY21:BB21"/>
    <mergeCell ref="B20:C20"/>
    <mergeCell ref="E20:F20"/>
    <mergeCell ref="H20:I20"/>
    <mergeCell ref="K20:L20"/>
    <mergeCell ref="N20:O20"/>
    <mergeCell ref="P20:S20"/>
    <mergeCell ref="T20:W20"/>
    <mergeCell ref="X20:AA20"/>
    <mergeCell ref="AB20:AE20"/>
    <mergeCell ref="AF18:AI18"/>
    <mergeCell ref="AJ18:AM18"/>
    <mergeCell ref="AN18:AP18"/>
    <mergeCell ref="T18:W18"/>
    <mergeCell ref="X18:AA18"/>
    <mergeCell ref="AB18:AE18"/>
    <mergeCell ref="AF20:AI20"/>
    <mergeCell ref="AJ20:AM20"/>
    <mergeCell ref="AN20:AP20"/>
    <mergeCell ref="AQ18:AT18"/>
    <mergeCell ref="AU18:AX18"/>
    <mergeCell ref="AY18:BB18"/>
    <mergeCell ref="B19:C19"/>
    <mergeCell ref="E19:F19"/>
    <mergeCell ref="H19:I19"/>
    <mergeCell ref="K19:L19"/>
    <mergeCell ref="N19:O19"/>
    <mergeCell ref="P19:S19"/>
    <mergeCell ref="T19:W19"/>
    <mergeCell ref="X19:AA19"/>
    <mergeCell ref="AB19:AE19"/>
    <mergeCell ref="AF19:AI19"/>
    <mergeCell ref="AJ19:AM19"/>
    <mergeCell ref="AN19:AP19"/>
    <mergeCell ref="AQ19:AT19"/>
    <mergeCell ref="AU19:AX19"/>
    <mergeCell ref="AY19:BB19"/>
    <mergeCell ref="B18:C18"/>
    <mergeCell ref="E18:F18"/>
    <mergeCell ref="H18:I18"/>
    <mergeCell ref="K18:L18"/>
    <mergeCell ref="N18:O18"/>
    <mergeCell ref="P18:S18"/>
    <mergeCell ref="AQ16:AT16"/>
    <mergeCell ref="AU16:AX16"/>
    <mergeCell ref="AY16:BB16"/>
    <mergeCell ref="B17:C17"/>
    <mergeCell ref="E17:F17"/>
    <mergeCell ref="H17:I17"/>
    <mergeCell ref="K17:L17"/>
    <mergeCell ref="N17:O17"/>
    <mergeCell ref="P17:S17"/>
    <mergeCell ref="T17:W17"/>
    <mergeCell ref="X17:AA17"/>
    <mergeCell ref="AB17:AE17"/>
    <mergeCell ref="AF17:AI17"/>
    <mergeCell ref="AJ17:AM17"/>
    <mergeCell ref="AN17:AP17"/>
    <mergeCell ref="AQ17:AT17"/>
    <mergeCell ref="AU17:AX17"/>
    <mergeCell ref="AY17:BB17"/>
    <mergeCell ref="B16:C16"/>
    <mergeCell ref="E16:F16"/>
    <mergeCell ref="H16:I16"/>
    <mergeCell ref="K16:L16"/>
    <mergeCell ref="N16:O16"/>
    <mergeCell ref="P16:S16"/>
    <mergeCell ref="T16:W16"/>
    <mergeCell ref="X16:AA16"/>
    <mergeCell ref="AB16:AE16"/>
    <mergeCell ref="AF14:AI14"/>
    <mergeCell ref="AJ14:AM14"/>
    <mergeCell ref="AN14:AP14"/>
    <mergeCell ref="T14:W14"/>
    <mergeCell ref="X14:AA14"/>
    <mergeCell ref="AB14:AE14"/>
    <mergeCell ref="AF16:AI16"/>
    <mergeCell ref="AJ16:AM16"/>
    <mergeCell ref="AN16:AP16"/>
    <mergeCell ref="AQ14:AT14"/>
    <mergeCell ref="AU14:AX14"/>
    <mergeCell ref="AY14:BB14"/>
    <mergeCell ref="B15:C15"/>
    <mergeCell ref="E15:F15"/>
    <mergeCell ref="H15:I15"/>
    <mergeCell ref="K15:L15"/>
    <mergeCell ref="N15:O15"/>
    <mergeCell ref="P15:S15"/>
    <mergeCell ref="T15:W15"/>
    <mergeCell ref="X15:AA15"/>
    <mergeCell ref="AB15:AE15"/>
    <mergeCell ref="AF15:AI15"/>
    <mergeCell ref="AJ15:AM15"/>
    <mergeCell ref="AN15:AP15"/>
    <mergeCell ref="AQ15:AT15"/>
    <mergeCell ref="AU15:AX15"/>
    <mergeCell ref="AY15:BB15"/>
    <mergeCell ref="B14:C14"/>
    <mergeCell ref="E14:F14"/>
    <mergeCell ref="H14:I14"/>
    <mergeCell ref="K14:L14"/>
    <mergeCell ref="N14:O14"/>
    <mergeCell ref="P14:S14"/>
    <mergeCell ref="AQ12:AT12"/>
    <mergeCell ref="AU12:AX12"/>
    <mergeCell ref="AY12:BB12"/>
    <mergeCell ref="B13:C13"/>
    <mergeCell ref="E13:F13"/>
    <mergeCell ref="H13:I13"/>
    <mergeCell ref="K13:L13"/>
    <mergeCell ref="N13:O13"/>
    <mergeCell ref="P13:S13"/>
    <mergeCell ref="T13:W13"/>
    <mergeCell ref="X13:AA13"/>
    <mergeCell ref="AB13:AE13"/>
    <mergeCell ref="AF13:AI13"/>
    <mergeCell ref="AJ13:AM13"/>
    <mergeCell ref="AN13:AP13"/>
    <mergeCell ref="AQ13:AT13"/>
    <mergeCell ref="AU13:AX13"/>
    <mergeCell ref="AY13:BB13"/>
    <mergeCell ref="B12:C12"/>
    <mergeCell ref="E12:F12"/>
    <mergeCell ref="H12:I12"/>
    <mergeCell ref="K12:L12"/>
    <mergeCell ref="N12:O12"/>
    <mergeCell ref="P12:S12"/>
    <mergeCell ref="T12:W12"/>
    <mergeCell ref="X12:AA12"/>
    <mergeCell ref="AB12:AE12"/>
    <mergeCell ref="AF10:AI10"/>
    <mergeCell ref="AJ10:AM10"/>
    <mergeCell ref="AN10:AP10"/>
    <mergeCell ref="T10:W10"/>
    <mergeCell ref="X10:AA10"/>
    <mergeCell ref="AB10:AE10"/>
    <mergeCell ref="AF12:AI12"/>
    <mergeCell ref="AJ12:AM12"/>
    <mergeCell ref="AN12:AP12"/>
    <mergeCell ref="AQ10:AT10"/>
    <mergeCell ref="AU10:AX10"/>
    <mergeCell ref="AY10:BB10"/>
    <mergeCell ref="B11:C11"/>
    <mergeCell ref="E11:F11"/>
    <mergeCell ref="H11:I11"/>
    <mergeCell ref="K11:L11"/>
    <mergeCell ref="N11:O11"/>
    <mergeCell ref="P11:S11"/>
    <mergeCell ref="T11:W11"/>
    <mergeCell ref="X11:AA11"/>
    <mergeCell ref="AB11:AE11"/>
    <mergeCell ref="AF11:AI11"/>
    <mergeCell ref="AJ11:AM11"/>
    <mergeCell ref="AN11:AP11"/>
    <mergeCell ref="AQ11:AT11"/>
    <mergeCell ref="AU11:AX11"/>
    <mergeCell ref="AY11:BB11"/>
    <mergeCell ref="B10:C10"/>
    <mergeCell ref="E10:F10"/>
    <mergeCell ref="H10:I10"/>
    <mergeCell ref="K10:L10"/>
    <mergeCell ref="N10:O10"/>
    <mergeCell ref="P10:S10"/>
    <mergeCell ref="AU6:AX8"/>
    <mergeCell ref="AY6:BB8"/>
    <mergeCell ref="P7:S8"/>
    <mergeCell ref="T7:W8"/>
    <mergeCell ref="AB7:AE8"/>
    <mergeCell ref="AF7:AI8"/>
    <mergeCell ref="E8:I8"/>
    <mergeCell ref="K8:O8"/>
    <mergeCell ref="B9:C9"/>
    <mergeCell ref="E9:F9"/>
    <mergeCell ref="H9:I9"/>
    <mergeCell ref="K9:L9"/>
    <mergeCell ref="N9:O9"/>
    <mergeCell ref="P9:S9"/>
    <mergeCell ref="T9:W9"/>
    <mergeCell ref="X9:AA9"/>
    <mergeCell ref="AB9:AE9"/>
    <mergeCell ref="AF9:AI9"/>
    <mergeCell ref="AJ9:AM9"/>
    <mergeCell ref="AN9:AP9"/>
    <mergeCell ref="AQ9:AT9"/>
    <mergeCell ref="AU9:AX9"/>
    <mergeCell ref="AY9:BB9"/>
    <mergeCell ref="AL4:AS4"/>
    <mergeCell ref="B6:C8"/>
    <mergeCell ref="D6:D8"/>
    <mergeCell ref="E6:O6"/>
    <mergeCell ref="P6:W6"/>
    <mergeCell ref="X6:AA8"/>
    <mergeCell ref="AB6:AI6"/>
    <mergeCell ref="AJ6:AM8"/>
    <mergeCell ref="AN6:AP8"/>
    <mergeCell ref="AQ6:AT8"/>
  </mergeCells>
  <phoneticPr fontId="56"/>
  <pageMargins left="0.25" right="0.25" top="0.30972222222222201" bottom="0.3" header="0.51180555555555496" footer="0.51180555555555496"/>
  <pageSetup paperSize="9" scale="65" firstPageNumber="0" orientation="landscape"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156082"/>
    <pageSetUpPr fitToPage="1"/>
  </sheetPr>
  <dimension ref="A3:AMK75"/>
  <sheetViews>
    <sheetView view="pageBreakPreview" topLeftCell="A32" zoomScale="70" zoomScaleNormal="85" zoomScalePageLayoutView="70" workbookViewId="0">
      <selection activeCell="B52" sqref="B52"/>
    </sheetView>
  </sheetViews>
  <sheetFormatPr defaultRowHeight="18" x14ac:dyDescent="0.45"/>
  <cols>
    <col min="1" max="18" width="3.09765625" style="37" customWidth="1"/>
    <col min="19" max="19" width="3.59765625" style="37" customWidth="1"/>
    <col min="20" max="58" width="3.09765625" style="37" customWidth="1"/>
    <col min="59" max="62" width="3.09765625" style="38" customWidth="1"/>
    <col min="63" max="1025" width="3.09765625" style="37" customWidth="1"/>
  </cols>
  <sheetData>
    <row r="3" spans="2:54" ht="18.75" customHeight="1" x14ac:dyDescent="0.45">
      <c r="T3" s="42"/>
      <c r="U3" s="43"/>
      <c r="V3" s="43"/>
      <c r="W3" s="43"/>
      <c r="X3" s="43"/>
      <c r="Y3" s="43"/>
      <c r="Z3" s="43"/>
      <c r="AA3" s="43"/>
      <c r="AB3" s="43"/>
      <c r="AC3" s="43"/>
      <c r="AD3" s="43"/>
      <c r="AE3" s="43"/>
      <c r="AF3" s="44"/>
      <c r="AH3" s="42"/>
      <c r="AI3" s="43"/>
      <c r="AJ3" s="43"/>
      <c r="AK3" s="43"/>
      <c r="AL3" s="43"/>
      <c r="AM3" s="43"/>
      <c r="AN3" s="43"/>
      <c r="AO3" s="43"/>
      <c r="AP3" s="43"/>
      <c r="AQ3" s="43"/>
      <c r="AR3" s="43"/>
      <c r="AS3" s="44"/>
    </row>
    <row r="4" spans="2:54" ht="18.75" customHeight="1" x14ac:dyDescent="0.45">
      <c r="T4" s="47"/>
      <c r="U4" s="48" t="s">
        <v>2</v>
      </c>
      <c r="V4" s="48"/>
      <c r="W4" s="48"/>
      <c r="X4" s="48" t="s">
        <v>36</v>
      </c>
      <c r="Y4" s="48"/>
      <c r="Z4" s="49"/>
      <c r="AA4" s="48" t="s">
        <v>3</v>
      </c>
      <c r="AB4" s="49"/>
      <c r="AC4" s="48" t="s">
        <v>37</v>
      </c>
      <c r="AD4" s="48"/>
      <c r="AE4" s="48"/>
      <c r="AF4" s="50"/>
      <c r="AH4" s="47"/>
      <c r="AI4" s="48" t="s">
        <v>5</v>
      </c>
      <c r="AJ4" s="48"/>
      <c r="AK4" s="48"/>
      <c r="AL4" s="158"/>
      <c r="AM4" s="158"/>
      <c r="AN4" s="158"/>
      <c r="AO4" s="158"/>
      <c r="AP4" s="158"/>
      <c r="AQ4" s="158"/>
      <c r="AR4" s="158"/>
      <c r="AS4" s="158"/>
    </row>
    <row r="5" spans="2:54" ht="18.75" customHeight="1" x14ac:dyDescent="0.45">
      <c r="W5" s="53"/>
      <c r="AB5" s="53"/>
      <c r="AS5" s="51"/>
    </row>
    <row r="6" spans="2:54" s="37" customFormat="1" ht="18.75" customHeight="1" x14ac:dyDescent="0.45">
      <c r="B6" s="159" t="s">
        <v>7</v>
      </c>
      <c r="C6" s="159"/>
      <c r="D6" s="160" t="s">
        <v>8</v>
      </c>
      <c r="E6" s="161" t="s">
        <v>9</v>
      </c>
      <c r="F6" s="161"/>
      <c r="G6" s="161"/>
      <c r="H6" s="161"/>
      <c r="I6" s="161"/>
      <c r="J6" s="161"/>
      <c r="K6" s="161"/>
      <c r="L6" s="161"/>
      <c r="M6" s="161"/>
      <c r="N6" s="161"/>
      <c r="O6" s="161"/>
      <c r="P6" s="162" t="s">
        <v>38</v>
      </c>
      <c r="Q6" s="162"/>
      <c r="R6" s="162"/>
      <c r="S6" s="162"/>
      <c r="T6" s="162"/>
      <c r="U6" s="162"/>
      <c r="V6" s="162"/>
      <c r="W6" s="162"/>
      <c r="X6" s="163" t="s">
        <v>12</v>
      </c>
      <c r="Y6" s="163"/>
      <c r="Z6" s="163"/>
      <c r="AA6" s="163"/>
      <c r="AB6" s="163" t="s">
        <v>39</v>
      </c>
      <c r="AC6" s="163"/>
      <c r="AD6" s="163"/>
      <c r="AE6" s="163"/>
      <c r="AF6" s="163"/>
      <c r="AG6" s="163"/>
      <c r="AH6" s="163"/>
      <c r="AI6" s="163"/>
      <c r="AJ6" s="164" t="s">
        <v>40</v>
      </c>
      <c r="AK6" s="164"/>
      <c r="AL6" s="164"/>
      <c r="AM6" s="164"/>
      <c r="AN6" s="165" t="s">
        <v>41</v>
      </c>
      <c r="AO6" s="165"/>
      <c r="AP6" s="165"/>
      <c r="AQ6" s="168" t="s">
        <v>72</v>
      </c>
      <c r="AR6" s="168"/>
      <c r="AS6" s="168"/>
      <c r="AT6" s="168"/>
      <c r="AU6" s="169" t="s">
        <v>73</v>
      </c>
      <c r="AV6" s="169"/>
      <c r="AW6" s="169"/>
      <c r="AX6" s="169"/>
      <c r="AY6" s="170" t="s">
        <v>46</v>
      </c>
      <c r="AZ6" s="170"/>
      <c r="BA6" s="170"/>
      <c r="BB6" s="170"/>
    </row>
    <row r="7" spans="2:54" s="37" customFormat="1" ht="18.75" customHeight="1" x14ac:dyDescent="0.45">
      <c r="B7" s="159"/>
      <c r="C7" s="159"/>
      <c r="D7" s="160"/>
      <c r="E7" s="54"/>
      <c r="F7" s="55"/>
      <c r="G7" s="55"/>
      <c r="H7" s="55"/>
      <c r="I7" s="55"/>
      <c r="J7" s="55"/>
      <c r="K7" s="55"/>
      <c r="L7" s="55"/>
      <c r="M7" s="55"/>
      <c r="N7" s="55"/>
      <c r="O7" s="56"/>
      <c r="P7" s="162" t="s">
        <v>10</v>
      </c>
      <c r="Q7" s="162"/>
      <c r="R7" s="162"/>
      <c r="S7" s="162"/>
      <c r="T7" s="163" t="s">
        <v>11</v>
      </c>
      <c r="U7" s="163"/>
      <c r="V7" s="163"/>
      <c r="W7" s="163"/>
      <c r="X7" s="163"/>
      <c r="Y7" s="163"/>
      <c r="Z7" s="163"/>
      <c r="AA7" s="163"/>
      <c r="AB7" s="163" t="s">
        <v>51</v>
      </c>
      <c r="AC7" s="163"/>
      <c r="AD7" s="163"/>
      <c r="AE7" s="163"/>
      <c r="AF7" s="163" t="s">
        <v>52</v>
      </c>
      <c r="AG7" s="163"/>
      <c r="AH7" s="163"/>
      <c r="AI7" s="163"/>
      <c r="AJ7" s="164"/>
      <c r="AK7" s="164"/>
      <c r="AL7" s="164"/>
      <c r="AM7" s="164"/>
      <c r="AN7" s="165"/>
      <c r="AO7" s="165"/>
      <c r="AP7" s="165"/>
      <c r="AQ7" s="168"/>
      <c r="AR7" s="168"/>
      <c r="AS7" s="168"/>
      <c r="AT7" s="168"/>
      <c r="AU7" s="169"/>
      <c r="AV7" s="169"/>
      <c r="AW7" s="169"/>
      <c r="AX7" s="169"/>
      <c r="AY7" s="170"/>
      <c r="AZ7" s="170"/>
      <c r="BA7" s="170"/>
      <c r="BB7" s="170"/>
    </row>
    <row r="8" spans="2:54" s="37" customFormat="1" ht="18.75" customHeight="1" x14ac:dyDescent="0.45">
      <c r="B8" s="159"/>
      <c r="C8" s="159"/>
      <c r="D8" s="160"/>
      <c r="E8" s="174" t="s">
        <v>18</v>
      </c>
      <c r="F8" s="174"/>
      <c r="G8" s="174"/>
      <c r="H8" s="174"/>
      <c r="I8" s="174"/>
      <c r="J8" s="57" t="s">
        <v>19</v>
      </c>
      <c r="K8" s="175" t="s">
        <v>20</v>
      </c>
      <c r="L8" s="175"/>
      <c r="M8" s="175"/>
      <c r="N8" s="175"/>
      <c r="O8" s="175"/>
      <c r="P8" s="162"/>
      <c r="Q8" s="162"/>
      <c r="R8" s="162"/>
      <c r="S8" s="162"/>
      <c r="T8" s="163"/>
      <c r="U8" s="163"/>
      <c r="V8" s="163"/>
      <c r="W8" s="163"/>
      <c r="X8" s="163"/>
      <c r="Y8" s="163"/>
      <c r="Z8" s="163"/>
      <c r="AA8" s="163"/>
      <c r="AB8" s="163"/>
      <c r="AC8" s="163"/>
      <c r="AD8" s="163"/>
      <c r="AE8" s="163"/>
      <c r="AF8" s="163"/>
      <c r="AG8" s="163"/>
      <c r="AH8" s="163"/>
      <c r="AI8" s="163"/>
      <c r="AJ8" s="164"/>
      <c r="AK8" s="164"/>
      <c r="AL8" s="164"/>
      <c r="AM8" s="164"/>
      <c r="AN8" s="165"/>
      <c r="AO8" s="165"/>
      <c r="AP8" s="165"/>
      <c r="AQ8" s="168"/>
      <c r="AR8" s="168"/>
      <c r="AS8" s="168"/>
      <c r="AT8" s="168"/>
      <c r="AU8" s="169"/>
      <c r="AV8" s="169"/>
      <c r="AW8" s="169"/>
      <c r="AX8" s="169"/>
      <c r="AY8" s="170"/>
      <c r="AZ8" s="170"/>
      <c r="BA8" s="170"/>
      <c r="BB8" s="170"/>
    </row>
    <row r="9" spans="2:54" s="37" customFormat="1" ht="18" customHeight="1" x14ac:dyDescent="0.45">
      <c r="B9" s="180">
        <v>0</v>
      </c>
      <c r="C9" s="180"/>
      <c r="D9" s="58"/>
      <c r="E9" s="181">
        <v>10</v>
      </c>
      <c r="F9" s="181"/>
      <c r="G9" s="59" t="s">
        <v>23</v>
      </c>
      <c r="H9" s="182">
        <v>0</v>
      </c>
      <c r="I9" s="182"/>
      <c r="J9" s="60" t="s">
        <v>19</v>
      </c>
      <c r="K9" s="181">
        <v>15</v>
      </c>
      <c r="L9" s="181"/>
      <c r="M9" s="59" t="s">
        <v>23</v>
      </c>
      <c r="N9" s="182">
        <v>0</v>
      </c>
      <c r="O9" s="182"/>
      <c r="P9" s="183">
        <v>15000</v>
      </c>
      <c r="Q9" s="183"/>
      <c r="R9" s="183"/>
      <c r="S9" s="183"/>
      <c r="T9" s="183">
        <v>2000</v>
      </c>
      <c r="U9" s="183"/>
      <c r="V9" s="183"/>
      <c r="W9" s="183"/>
      <c r="X9" s="183">
        <v>5000</v>
      </c>
      <c r="Y9" s="183"/>
      <c r="Z9" s="183"/>
      <c r="AA9" s="183"/>
      <c r="AB9" s="183">
        <v>0</v>
      </c>
      <c r="AC9" s="183"/>
      <c r="AD9" s="183"/>
      <c r="AE9" s="183"/>
      <c r="AF9" s="183">
        <v>0</v>
      </c>
      <c r="AG9" s="183"/>
      <c r="AH9" s="183"/>
      <c r="AI9" s="183"/>
      <c r="AJ9" s="184">
        <f t="shared" ref="AJ9:AJ38" si="0">P9+T9+IF((AB9-X9)&gt;0,0,(AB9-X9))</f>
        <v>12000</v>
      </c>
      <c r="AK9" s="184"/>
      <c r="AL9" s="184"/>
      <c r="AM9" s="184"/>
      <c r="AN9" s="185">
        <f t="shared" ref="AN9:AN38" si="1">IF(K9-E9&gt;=0,K9-E9,24-E9+K9)-IF(N9-H9&lt;0,1,0)+IF(N9-H9&lt;0,60+(N9-H9),N9-H9)/60</f>
        <v>5</v>
      </c>
      <c r="AO9" s="185"/>
      <c r="AP9" s="185"/>
      <c r="AQ9" s="188">
        <f t="shared" ref="AQ9:AQ38" si="2">AJ9</f>
        <v>12000</v>
      </c>
      <c r="AR9" s="188"/>
      <c r="AS9" s="188"/>
      <c r="AT9" s="188"/>
      <c r="AU9" s="186">
        <f t="shared" ref="AU9:AU38" si="3">2500*AN9</f>
        <v>12500</v>
      </c>
      <c r="AV9" s="186"/>
      <c r="AW9" s="186"/>
      <c r="AX9" s="186"/>
      <c r="AY9" s="156">
        <f t="shared" ref="AY9:AY38" si="4">MIN(AQ9,AU9)</f>
        <v>12000</v>
      </c>
      <c r="AZ9" s="156"/>
      <c r="BA9" s="156"/>
      <c r="BB9" s="156"/>
    </row>
    <row r="10" spans="2:54" s="37" customFormat="1" ht="18" customHeight="1" x14ac:dyDescent="0.45">
      <c r="B10" s="180">
        <v>0</v>
      </c>
      <c r="C10" s="180"/>
      <c r="D10" s="58"/>
      <c r="E10" s="181">
        <v>10</v>
      </c>
      <c r="F10" s="181"/>
      <c r="G10" s="59" t="s">
        <v>23</v>
      </c>
      <c r="H10" s="182">
        <v>0</v>
      </c>
      <c r="I10" s="182"/>
      <c r="J10" s="60" t="s">
        <v>19</v>
      </c>
      <c r="K10" s="181">
        <v>15</v>
      </c>
      <c r="L10" s="181"/>
      <c r="M10" s="59" t="s">
        <v>23</v>
      </c>
      <c r="N10" s="182">
        <v>30</v>
      </c>
      <c r="O10" s="182"/>
      <c r="P10" s="183">
        <v>16500</v>
      </c>
      <c r="Q10" s="183"/>
      <c r="R10" s="183"/>
      <c r="S10" s="183"/>
      <c r="T10" s="183"/>
      <c r="U10" s="183"/>
      <c r="V10" s="183"/>
      <c r="W10" s="183"/>
      <c r="X10" s="183"/>
      <c r="Y10" s="183"/>
      <c r="Z10" s="183"/>
      <c r="AA10" s="183"/>
      <c r="AB10" s="183">
        <v>0</v>
      </c>
      <c r="AC10" s="183"/>
      <c r="AD10" s="183"/>
      <c r="AE10" s="183"/>
      <c r="AF10" s="183">
        <v>0</v>
      </c>
      <c r="AG10" s="183"/>
      <c r="AH10" s="183"/>
      <c r="AI10" s="183"/>
      <c r="AJ10" s="184">
        <f t="shared" si="0"/>
        <v>16500</v>
      </c>
      <c r="AK10" s="184"/>
      <c r="AL10" s="184"/>
      <c r="AM10" s="184"/>
      <c r="AN10" s="185">
        <f t="shared" si="1"/>
        <v>5.5</v>
      </c>
      <c r="AO10" s="185"/>
      <c r="AP10" s="185"/>
      <c r="AQ10" s="188">
        <f t="shared" si="2"/>
        <v>16500</v>
      </c>
      <c r="AR10" s="188"/>
      <c r="AS10" s="188"/>
      <c r="AT10" s="188"/>
      <c r="AU10" s="186">
        <f t="shared" si="3"/>
        <v>13750</v>
      </c>
      <c r="AV10" s="186"/>
      <c r="AW10" s="186"/>
      <c r="AX10" s="186"/>
      <c r="AY10" s="156">
        <f t="shared" si="4"/>
        <v>13750</v>
      </c>
      <c r="AZ10" s="156"/>
      <c r="BA10" s="156"/>
      <c r="BB10" s="156"/>
    </row>
    <row r="11" spans="2:54" s="37" customFormat="1" ht="18" customHeight="1" x14ac:dyDescent="0.45">
      <c r="B11" s="180">
        <v>0</v>
      </c>
      <c r="C11" s="180"/>
      <c r="D11" s="61"/>
      <c r="E11" s="181">
        <v>10</v>
      </c>
      <c r="F11" s="181"/>
      <c r="G11" s="62" t="s">
        <v>23</v>
      </c>
      <c r="H11" s="182">
        <v>0</v>
      </c>
      <c r="I11" s="182"/>
      <c r="J11" s="63" t="s">
        <v>19</v>
      </c>
      <c r="K11" s="181">
        <v>15</v>
      </c>
      <c r="L11" s="181"/>
      <c r="M11" s="62" t="s">
        <v>23</v>
      </c>
      <c r="N11" s="189">
        <v>45</v>
      </c>
      <c r="O11" s="189"/>
      <c r="P11" s="183">
        <v>17250</v>
      </c>
      <c r="Q11" s="183"/>
      <c r="R11" s="183"/>
      <c r="S11" s="183"/>
      <c r="T11" s="190"/>
      <c r="U11" s="190"/>
      <c r="V11" s="190"/>
      <c r="W11" s="190"/>
      <c r="X11" s="190"/>
      <c r="Y11" s="190"/>
      <c r="Z11" s="190"/>
      <c r="AA11" s="190"/>
      <c r="AB11" s="190">
        <v>0</v>
      </c>
      <c r="AC11" s="190"/>
      <c r="AD11" s="190"/>
      <c r="AE11" s="190"/>
      <c r="AF11" s="190">
        <v>0</v>
      </c>
      <c r="AG11" s="190"/>
      <c r="AH11" s="190"/>
      <c r="AI11" s="190"/>
      <c r="AJ11" s="184">
        <f t="shared" si="0"/>
        <v>17250</v>
      </c>
      <c r="AK11" s="184"/>
      <c r="AL11" s="184"/>
      <c r="AM11" s="184"/>
      <c r="AN11" s="185">
        <f t="shared" si="1"/>
        <v>5.75</v>
      </c>
      <c r="AO11" s="185"/>
      <c r="AP11" s="185"/>
      <c r="AQ11" s="188">
        <f t="shared" si="2"/>
        <v>17250</v>
      </c>
      <c r="AR11" s="188"/>
      <c r="AS11" s="188"/>
      <c r="AT11" s="188"/>
      <c r="AU11" s="186">
        <f t="shared" si="3"/>
        <v>14375</v>
      </c>
      <c r="AV11" s="186"/>
      <c r="AW11" s="186"/>
      <c r="AX11" s="186"/>
      <c r="AY11" s="156">
        <f t="shared" si="4"/>
        <v>14375</v>
      </c>
      <c r="AZ11" s="156"/>
      <c r="BA11" s="156"/>
      <c r="BB11" s="156"/>
    </row>
    <row r="12" spans="2:54" s="37" customFormat="1" ht="18" customHeight="1" x14ac:dyDescent="0.45">
      <c r="B12" s="180">
        <v>0</v>
      </c>
      <c r="C12" s="180"/>
      <c r="D12" s="61"/>
      <c r="E12" s="181"/>
      <c r="F12" s="181"/>
      <c r="G12" s="62" t="s">
        <v>23</v>
      </c>
      <c r="H12" s="189"/>
      <c r="I12" s="189"/>
      <c r="J12" s="63" t="s">
        <v>19</v>
      </c>
      <c r="K12" s="181"/>
      <c r="L12" s="181"/>
      <c r="M12" s="62" t="s">
        <v>23</v>
      </c>
      <c r="N12" s="189"/>
      <c r="O12" s="189"/>
      <c r="P12" s="183"/>
      <c r="Q12" s="183"/>
      <c r="R12" s="183"/>
      <c r="S12" s="183"/>
      <c r="T12" s="190"/>
      <c r="U12" s="190"/>
      <c r="V12" s="190"/>
      <c r="W12" s="190"/>
      <c r="X12" s="190"/>
      <c r="Y12" s="190"/>
      <c r="Z12" s="190"/>
      <c r="AA12" s="190"/>
      <c r="AB12" s="190">
        <v>0</v>
      </c>
      <c r="AC12" s="190"/>
      <c r="AD12" s="190"/>
      <c r="AE12" s="190"/>
      <c r="AF12" s="190">
        <v>0</v>
      </c>
      <c r="AG12" s="190"/>
      <c r="AH12" s="190"/>
      <c r="AI12" s="190"/>
      <c r="AJ12" s="184">
        <f t="shared" si="0"/>
        <v>0</v>
      </c>
      <c r="AK12" s="184"/>
      <c r="AL12" s="184"/>
      <c r="AM12" s="184"/>
      <c r="AN12" s="185">
        <f t="shared" si="1"/>
        <v>0</v>
      </c>
      <c r="AO12" s="185"/>
      <c r="AP12" s="185"/>
      <c r="AQ12" s="188">
        <f t="shared" si="2"/>
        <v>0</v>
      </c>
      <c r="AR12" s="188"/>
      <c r="AS12" s="188"/>
      <c r="AT12" s="188"/>
      <c r="AU12" s="186">
        <f t="shared" si="3"/>
        <v>0</v>
      </c>
      <c r="AV12" s="186"/>
      <c r="AW12" s="186"/>
      <c r="AX12" s="186"/>
      <c r="AY12" s="156">
        <f t="shared" si="4"/>
        <v>0</v>
      </c>
      <c r="AZ12" s="156"/>
      <c r="BA12" s="156"/>
      <c r="BB12" s="156"/>
    </row>
    <row r="13" spans="2:54" s="37" customFormat="1" ht="18" customHeight="1" x14ac:dyDescent="0.45">
      <c r="B13" s="180">
        <v>0</v>
      </c>
      <c r="C13" s="180"/>
      <c r="D13" s="61"/>
      <c r="E13" s="181"/>
      <c r="F13" s="181"/>
      <c r="G13" s="62" t="s">
        <v>23</v>
      </c>
      <c r="H13" s="189"/>
      <c r="I13" s="189"/>
      <c r="J13" s="63" t="s">
        <v>19</v>
      </c>
      <c r="K13" s="181"/>
      <c r="L13" s="181"/>
      <c r="M13" s="62" t="s">
        <v>23</v>
      </c>
      <c r="N13" s="189"/>
      <c r="O13" s="189"/>
      <c r="P13" s="183"/>
      <c r="Q13" s="183"/>
      <c r="R13" s="183"/>
      <c r="S13" s="183"/>
      <c r="T13" s="190"/>
      <c r="U13" s="190"/>
      <c r="V13" s="190"/>
      <c r="W13" s="190"/>
      <c r="X13" s="190"/>
      <c r="Y13" s="190"/>
      <c r="Z13" s="190"/>
      <c r="AA13" s="190"/>
      <c r="AB13" s="190">
        <v>0</v>
      </c>
      <c r="AC13" s="190"/>
      <c r="AD13" s="190"/>
      <c r="AE13" s="190"/>
      <c r="AF13" s="190">
        <v>0</v>
      </c>
      <c r="AG13" s="190"/>
      <c r="AH13" s="190"/>
      <c r="AI13" s="190"/>
      <c r="AJ13" s="184">
        <f t="shared" si="0"/>
        <v>0</v>
      </c>
      <c r="AK13" s="184"/>
      <c r="AL13" s="184"/>
      <c r="AM13" s="184"/>
      <c r="AN13" s="185">
        <f t="shared" si="1"/>
        <v>0</v>
      </c>
      <c r="AO13" s="185"/>
      <c r="AP13" s="185"/>
      <c r="AQ13" s="188">
        <f t="shared" si="2"/>
        <v>0</v>
      </c>
      <c r="AR13" s="188"/>
      <c r="AS13" s="188"/>
      <c r="AT13" s="188"/>
      <c r="AU13" s="186">
        <f t="shared" si="3"/>
        <v>0</v>
      </c>
      <c r="AV13" s="186"/>
      <c r="AW13" s="186"/>
      <c r="AX13" s="186"/>
      <c r="AY13" s="156">
        <f t="shared" si="4"/>
        <v>0</v>
      </c>
      <c r="AZ13" s="156"/>
      <c r="BA13" s="156"/>
      <c r="BB13" s="156"/>
    </row>
    <row r="14" spans="2:54" s="37" customFormat="1" ht="18" customHeight="1" x14ac:dyDescent="0.45">
      <c r="B14" s="180" t="s">
        <v>53</v>
      </c>
      <c r="C14" s="180"/>
      <c r="D14" s="61"/>
      <c r="E14" s="181"/>
      <c r="F14" s="181"/>
      <c r="G14" s="62" t="s">
        <v>23</v>
      </c>
      <c r="H14" s="189"/>
      <c r="I14" s="189"/>
      <c r="J14" s="63" t="s">
        <v>19</v>
      </c>
      <c r="K14" s="181"/>
      <c r="L14" s="181"/>
      <c r="M14" s="62" t="s">
        <v>23</v>
      </c>
      <c r="N14" s="189"/>
      <c r="O14" s="189"/>
      <c r="P14" s="183"/>
      <c r="Q14" s="183"/>
      <c r="R14" s="183"/>
      <c r="S14" s="183"/>
      <c r="T14" s="190"/>
      <c r="U14" s="190"/>
      <c r="V14" s="190"/>
      <c r="W14" s="190"/>
      <c r="X14" s="190"/>
      <c r="Y14" s="190"/>
      <c r="Z14" s="190"/>
      <c r="AA14" s="190"/>
      <c r="AB14" s="190">
        <v>0</v>
      </c>
      <c r="AC14" s="190"/>
      <c r="AD14" s="190"/>
      <c r="AE14" s="190"/>
      <c r="AF14" s="190">
        <v>0</v>
      </c>
      <c r="AG14" s="190"/>
      <c r="AH14" s="190"/>
      <c r="AI14" s="190"/>
      <c r="AJ14" s="184">
        <f t="shared" si="0"/>
        <v>0</v>
      </c>
      <c r="AK14" s="184"/>
      <c r="AL14" s="184"/>
      <c r="AM14" s="184"/>
      <c r="AN14" s="185">
        <f t="shared" si="1"/>
        <v>0</v>
      </c>
      <c r="AO14" s="185"/>
      <c r="AP14" s="185"/>
      <c r="AQ14" s="188">
        <f t="shared" si="2"/>
        <v>0</v>
      </c>
      <c r="AR14" s="188"/>
      <c r="AS14" s="188"/>
      <c r="AT14" s="188"/>
      <c r="AU14" s="186">
        <f t="shared" si="3"/>
        <v>0</v>
      </c>
      <c r="AV14" s="186"/>
      <c r="AW14" s="186"/>
      <c r="AX14" s="186"/>
      <c r="AY14" s="156">
        <f t="shared" si="4"/>
        <v>0</v>
      </c>
      <c r="AZ14" s="156"/>
      <c r="BA14" s="156"/>
      <c r="BB14" s="156"/>
    </row>
    <row r="15" spans="2:54" s="37" customFormat="1" ht="18" customHeight="1" x14ac:dyDescent="0.45">
      <c r="B15" s="180" t="s">
        <v>53</v>
      </c>
      <c r="C15" s="180"/>
      <c r="D15" s="61"/>
      <c r="E15" s="181"/>
      <c r="F15" s="181"/>
      <c r="G15" s="62" t="s">
        <v>23</v>
      </c>
      <c r="H15" s="189"/>
      <c r="I15" s="189"/>
      <c r="J15" s="63" t="s">
        <v>19</v>
      </c>
      <c r="K15" s="181"/>
      <c r="L15" s="181"/>
      <c r="M15" s="62" t="s">
        <v>23</v>
      </c>
      <c r="N15" s="189"/>
      <c r="O15" s="189"/>
      <c r="P15" s="183"/>
      <c r="Q15" s="183"/>
      <c r="R15" s="183"/>
      <c r="S15" s="183"/>
      <c r="T15" s="190"/>
      <c r="U15" s="190"/>
      <c r="V15" s="190"/>
      <c r="W15" s="190"/>
      <c r="X15" s="190"/>
      <c r="Y15" s="190"/>
      <c r="Z15" s="190"/>
      <c r="AA15" s="190"/>
      <c r="AB15" s="190">
        <v>0</v>
      </c>
      <c r="AC15" s="190"/>
      <c r="AD15" s="190"/>
      <c r="AE15" s="190"/>
      <c r="AF15" s="190">
        <v>0</v>
      </c>
      <c r="AG15" s="190"/>
      <c r="AH15" s="190"/>
      <c r="AI15" s="190"/>
      <c r="AJ15" s="184">
        <f t="shared" si="0"/>
        <v>0</v>
      </c>
      <c r="AK15" s="184"/>
      <c r="AL15" s="184"/>
      <c r="AM15" s="184"/>
      <c r="AN15" s="185">
        <f t="shared" si="1"/>
        <v>0</v>
      </c>
      <c r="AO15" s="185"/>
      <c r="AP15" s="185"/>
      <c r="AQ15" s="188">
        <f t="shared" si="2"/>
        <v>0</v>
      </c>
      <c r="AR15" s="188"/>
      <c r="AS15" s="188"/>
      <c r="AT15" s="188"/>
      <c r="AU15" s="186">
        <f t="shared" si="3"/>
        <v>0</v>
      </c>
      <c r="AV15" s="186"/>
      <c r="AW15" s="186"/>
      <c r="AX15" s="186"/>
      <c r="AY15" s="156">
        <f t="shared" si="4"/>
        <v>0</v>
      </c>
      <c r="AZ15" s="156"/>
      <c r="BA15" s="156"/>
      <c r="BB15" s="156"/>
    </row>
    <row r="16" spans="2:54" s="37" customFormat="1" ht="18" customHeight="1" x14ac:dyDescent="0.45">
      <c r="B16" s="180">
        <v>0</v>
      </c>
      <c r="C16" s="180"/>
      <c r="D16" s="58"/>
      <c r="E16" s="181"/>
      <c r="F16" s="181"/>
      <c r="G16" s="59" t="s">
        <v>23</v>
      </c>
      <c r="H16" s="182"/>
      <c r="I16" s="182"/>
      <c r="J16" s="60" t="s">
        <v>19</v>
      </c>
      <c r="K16" s="181"/>
      <c r="L16" s="181"/>
      <c r="M16" s="59" t="s">
        <v>23</v>
      </c>
      <c r="N16" s="182"/>
      <c r="O16" s="182"/>
      <c r="P16" s="183"/>
      <c r="Q16" s="183"/>
      <c r="R16" s="183"/>
      <c r="S16" s="183"/>
      <c r="T16" s="183"/>
      <c r="U16" s="183"/>
      <c r="V16" s="183"/>
      <c r="W16" s="183"/>
      <c r="X16" s="183"/>
      <c r="Y16" s="183"/>
      <c r="Z16" s="183"/>
      <c r="AA16" s="183"/>
      <c r="AB16" s="183">
        <v>0</v>
      </c>
      <c r="AC16" s="183"/>
      <c r="AD16" s="183"/>
      <c r="AE16" s="183"/>
      <c r="AF16" s="183">
        <v>0</v>
      </c>
      <c r="AG16" s="183"/>
      <c r="AH16" s="183"/>
      <c r="AI16" s="183"/>
      <c r="AJ16" s="184">
        <f t="shared" si="0"/>
        <v>0</v>
      </c>
      <c r="AK16" s="184"/>
      <c r="AL16" s="184"/>
      <c r="AM16" s="184"/>
      <c r="AN16" s="185">
        <f t="shared" si="1"/>
        <v>0</v>
      </c>
      <c r="AO16" s="185"/>
      <c r="AP16" s="185"/>
      <c r="AQ16" s="188">
        <f t="shared" si="2"/>
        <v>0</v>
      </c>
      <c r="AR16" s="188"/>
      <c r="AS16" s="188"/>
      <c r="AT16" s="188"/>
      <c r="AU16" s="186">
        <f t="shared" si="3"/>
        <v>0</v>
      </c>
      <c r="AV16" s="186"/>
      <c r="AW16" s="186"/>
      <c r="AX16" s="186"/>
      <c r="AY16" s="156">
        <f t="shared" si="4"/>
        <v>0</v>
      </c>
      <c r="AZ16" s="156"/>
      <c r="BA16" s="156"/>
      <c r="BB16" s="156"/>
    </row>
    <row r="17" spans="2:54" s="37" customFormat="1" ht="18" customHeight="1" x14ac:dyDescent="0.45">
      <c r="B17" s="180">
        <v>0</v>
      </c>
      <c r="C17" s="180"/>
      <c r="D17" s="61"/>
      <c r="E17" s="181"/>
      <c r="F17" s="181"/>
      <c r="G17" s="62" t="s">
        <v>23</v>
      </c>
      <c r="H17" s="189"/>
      <c r="I17" s="189"/>
      <c r="J17" s="63" t="s">
        <v>19</v>
      </c>
      <c r="K17" s="181"/>
      <c r="L17" s="181"/>
      <c r="M17" s="62" t="s">
        <v>23</v>
      </c>
      <c r="N17" s="189"/>
      <c r="O17" s="189"/>
      <c r="P17" s="183"/>
      <c r="Q17" s="183"/>
      <c r="R17" s="183"/>
      <c r="S17" s="183"/>
      <c r="T17" s="190"/>
      <c r="U17" s="190"/>
      <c r="V17" s="190"/>
      <c r="W17" s="190"/>
      <c r="X17" s="190"/>
      <c r="Y17" s="190"/>
      <c r="Z17" s="190"/>
      <c r="AA17" s="190"/>
      <c r="AB17" s="190">
        <v>0</v>
      </c>
      <c r="AC17" s="190"/>
      <c r="AD17" s="190"/>
      <c r="AE17" s="190"/>
      <c r="AF17" s="190">
        <v>0</v>
      </c>
      <c r="AG17" s="190"/>
      <c r="AH17" s="190"/>
      <c r="AI17" s="190"/>
      <c r="AJ17" s="184">
        <f t="shared" si="0"/>
        <v>0</v>
      </c>
      <c r="AK17" s="184"/>
      <c r="AL17" s="184"/>
      <c r="AM17" s="184"/>
      <c r="AN17" s="185">
        <f t="shared" si="1"/>
        <v>0</v>
      </c>
      <c r="AO17" s="185"/>
      <c r="AP17" s="185"/>
      <c r="AQ17" s="188">
        <f t="shared" si="2"/>
        <v>0</v>
      </c>
      <c r="AR17" s="188"/>
      <c r="AS17" s="188"/>
      <c r="AT17" s="188"/>
      <c r="AU17" s="186">
        <f t="shared" si="3"/>
        <v>0</v>
      </c>
      <c r="AV17" s="186"/>
      <c r="AW17" s="186"/>
      <c r="AX17" s="186"/>
      <c r="AY17" s="156">
        <f t="shared" si="4"/>
        <v>0</v>
      </c>
      <c r="AZ17" s="156"/>
      <c r="BA17" s="156"/>
      <c r="BB17" s="156"/>
    </row>
    <row r="18" spans="2:54" s="37" customFormat="1" ht="18" customHeight="1" x14ac:dyDescent="0.45">
      <c r="B18" s="180">
        <v>0</v>
      </c>
      <c r="C18" s="180"/>
      <c r="D18" s="61"/>
      <c r="E18" s="181"/>
      <c r="F18" s="181"/>
      <c r="G18" s="62" t="s">
        <v>23</v>
      </c>
      <c r="H18" s="189"/>
      <c r="I18" s="189"/>
      <c r="J18" s="63" t="s">
        <v>19</v>
      </c>
      <c r="K18" s="181"/>
      <c r="L18" s="181"/>
      <c r="M18" s="62" t="s">
        <v>23</v>
      </c>
      <c r="N18" s="189"/>
      <c r="O18" s="189"/>
      <c r="P18" s="183"/>
      <c r="Q18" s="183"/>
      <c r="R18" s="183"/>
      <c r="S18" s="183"/>
      <c r="T18" s="190"/>
      <c r="U18" s="190"/>
      <c r="V18" s="190"/>
      <c r="W18" s="190"/>
      <c r="X18" s="190"/>
      <c r="Y18" s="190"/>
      <c r="Z18" s="190"/>
      <c r="AA18" s="190"/>
      <c r="AB18" s="190">
        <v>0</v>
      </c>
      <c r="AC18" s="190"/>
      <c r="AD18" s="190"/>
      <c r="AE18" s="190"/>
      <c r="AF18" s="190">
        <v>0</v>
      </c>
      <c r="AG18" s="190"/>
      <c r="AH18" s="190"/>
      <c r="AI18" s="190"/>
      <c r="AJ18" s="184">
        <f t="shared" si="0"/>
        <v>0</v>
      </c>
      <c r="AK18" s="184"/>
      <c r="AL18" s="184"/>
      <c r="AM18" s="184"/>
      <c r="AN18" s="185">
        <f t="shared" si="1"/>
        <v>0</v>
      </c>
      <c r="AO18" s="185"/>
      <c r="AP18" s="185"/>
      <c r="AQ18" s="188">
        <f t="shared" si="2"/>
        <v>0</v>
      </c>
      <c r="AR18" s="188"/>
      <c r="AS18" s="188"/>
      <c r="AT18" s="188"/>
      <c r="AU18" s="186">
        <f t="shared" si="3"/>
        <v>0</v>
      </c>
      <c r="AV18" s="186"/>
      <c r="AW18" s="186"/>
      <c r="AX18" s="186"/>
      <c r="AY18" s="156">
        <f t="shared" si="4"/>
        <v>0</v>
      </c>
      <c r="AZ18" s="156"/>
      <c r="BA18" s="156"/>
      <c r="BB18" s="156"/>
    </row>
    <row r="19" spans="2:54" s="37" customFormat="1" ht="18" customHeight="1" x14ac:dyDescent="0.45">
      <c r="B19" s="180">
        <v>0</v>
      </c>
      <c r="C19" s="180"/>
      <c r="D19" s="61"/>
      <c r="E19" s="181"/>
      <c r="F19" s="181"/>
      <c r="G19" s="62" t="s">
        <v>23</v>
      </c>
      <c r="H19" s="189"/>
      <c r="I19" s="189"/>
      <c r="J19" s="63" t="s">
        <v>19</v>
      </c>
      <c r="K19" s="181"/>
      <c r="L19" s="181"/>
      <c r="M19" s="62" t="s">
        <v>23</v>
      </c>
      <c r="N19" s="189"/>
      <c r="O19" s="189"/>
      <c r="P19" s="183"/>
      <c r="Q19" s="183"/>
      <c r="R19" s="183"/>
      <c r="S19" s="183"/>
      <c r="T19" s="190"/>
      <c r="U19" s="190"/>
      <c r="V19" s="190"/>
      <c r="W19" s="190"/>
      <c r="X19" s="190"/>
      <c r="Y19" s="190"/>
      <c r="Z19" s="190"/>
      <c r="AA19" s="190"/>
      <c r="AB19" s="190">
        <v>0</v>
      </c>
      <c r="AC19" s="190"/>
      <c r="AD19" s="190"/>
      <c r="AE19" s="190"/>
      <c r="AF19" s="190">
        <v>0</v>
      </c>
      <c r="AG19" s="190"/>
      <c r="AH19" s="190"/>
      <c r="AI19" s="190"/>
      <c r="AJ19" s="184">
        <f t="shared" si="0"/>
        <v>0</v>
      </c>
      <c r="AK19" s="184"/>
      <c r="AL19" s="184"/>
      <c r="AM19" s="184"/>
      <c r="AN19" s="185">
        <f t="shared" si="1"/>
        <v>0</v>
      </c>
      <c r="AO19" s="185"/>
      <c r="AP19" s="185"/>
      <c r="AQ19" s="188">
        <f t="shared" si="2"/>
        <v>0</v>
      </c>
      <c r="AR19" s="188"/>
      <c r="AS19" s="188"/>
      <c r="AT19" s="188"/>
      <c r="AU19" s="186">
        <f t="shared" si="3"/>
        <v>0</v>
      </c>
      <c r="AV19" s="186"/>
      <c r="AW19" s="186"/>
      <c r="AX19" s="186"/>
      <c r="AY19" s="156">
        <f t="shared" si="4"/>
        <v>0</v>
      </c>
      <c r="AZ19" s="156"/>
      <c r="BA19" s="156"/>
      <c r="BB19" s="156"/>
    </row>
    <row r="20" spans="2:54" s="37" customFormat="1" ht="18" customHeight="1" x14ac:dyDescent="0.45">
      <c r="B20" s="180">
        <v>0</v>
      </c>
      <c r="C20" s="180"/>
      <c r="D20" s="58"/>
      <c r="E20" s="181"/>
      <c r="F20" s="181"/>
      <c r="G20" s="59" t="s">
        <v>23</v>
      </c>
      <c r="H20" s="182"/>
      <c r="I20" s="182"/>
      <c r="J20" s="60" t="s">
        <v>19</v>
      </c>
      <c r="K20" s="181"/>
      <c r="L20" s="181"/>
      <c r="M20" s="59" t="s">
        <v>23</v>
      </c>
      <c r="N20" s="182"/>
      <c r="O20" s="182"/>
      <c r="P20" s="183"/>
      <c r="Q20" s="183"/>
      <c r="R20" s="183"/>
      <c r="S20" s="183"/>
      <c r="T20" s="183"/>
      <c r="U20" s="183"/>
      <c r="V20" s="183"/>
      <c r="W20" s="183"/>
      <c r="X20" s="183"/>
      <c r="Y20" s="183"/>
      <c r="Z20" s="183"/>
      <c r="AA20" s="183"/>
      <c r="AB20" s="183">
        <v>0</v>
      </c>
      <c r="AC20" s="183"/>
      <c r="AD20" s="183"/>
      <c r="AE20" s="183"/>
      <c r="AF20" s="183">
        <v>0</v>
      </c>
      <c r="AG20" s="183"/>
      <c r="AH20" s="183"/>
      <c r="AI20" s="183"/>
      <c r="AJ20" s="184">
        <f t="shared" si="0"/>
        <v>0</v>
      </c>
      <c r="AK20" s="184"/>
      <c r="AL20" s="184"/>
      <c r="AM20" s="184"/>
      <c r="AN20" s="185">
        <f t="shared" si="1"/>
        <v>0</v>
      </c>
      <c r="AO20" s="185"/>
      <c r="AP20" s="185"/>
      <c r="AQ20" s="188">
        <f t="shared" si="2"/>
        <v>0</v>
      </c>
      <c r="AR20" s="188"/>
      <c r="AS20" s="188"/>
      <c r="AT20" s="188"/>
      <c r="AU20" s="186">
        <f t="shared" si="3"/>
        <v>0</v>
      </c>
      <c r="AV20" s="186"/>
      <c r="AW20" s="186"/>
      <c r="AX20" s="186"/>
      <c r="AY20" s="156">
        <f t="shared" si="4"/>
        <v>0</v>
      </c>
      <c r="AZ20" s="156"/>
      <c r="BA20" s="156"/>
      <c r="BB20" s="156"/>
    </row>
    <row r="21" spans="2:54" s="37" customFormat="1" ht="18" customHeight="1" x14ac:dyDescent="0.45">
      <c r="B21" s="180">
        <v>0</v>
      </c>
      <c r="C21" s="180"/>
      <c r="D21" s="61"/>
      <c r="E21" s="181"/>
      <c r="F21" s="181"/>
      <c r="G21" s="62" t="s">
        <v>23</v>
      </c>
      <c r="H21" s="189"/>
      <c r="I21" s="189"/>
      <c r="J21" s="63" t="s">
        <v>19</v>
      </c>
      <c r="K21" s="181"/>
      <c r="L21" s="181"/>
      <c r="M21" s="62" t="s">
        <v>23</v>
      </c>
      <c r="N21" s="189"/>
      <c r="O21" s="189"/>
      <c r="P21" s="183"/>
      <c r="Q21" s="183"/>
      <c r="R21" s="183"/>
      <c r="S21" s="183"/>
      <c r="T21" s="190"/>
      <c r="U21" s="190"/>
      <c r="V21" s="190"/>
      <c r="W21" s="190"/>
      <c r="X21" s="190"/>
      <c r="Y21" s="190"/>
      <c r="Z21" s="190"/>
      <c r="AA21" s="190"/>
      <c r="AB21" s="190">
        <v>0</v>
      </c>
      <c r="AC21" s="190"/>
      <c r="AD21" s="190"/>
      <c r="AE21" s="190"/>
      <c r="AF21" s="190">
        <v>0</v>
      </c>
      <c r="AG21" s="190"/>
      <c r="AH21" s="190"/>
      <c r="AI21" s="190"/>
      <c r="AJ21" s="184">
        <f t="shared" si="0"/>
        <v>0</v>
      </c>
      <c r="AK21" s="184"/>
      <c r="AL21" s="184"/>
      <c r="AM21" s="184"/>
      <c r="AN21" s="185">
        <f t="shared" si="1"/>
        <v>0</v>
      </c>
      <c r="AO21" s="185"/>
      <c r="AP21" s="185"/>
      <c r="AQ21" s="188">
        <f t="shared" si="2"/>
        <v>0</v>
      </c>
      <c r="AR21" s="188"/>
      <c r="AS21" s="188"/>
      <c r="AT21" s="188"/>
      <c r="AU21" s="186">
        <f t="shared" si="3"/>
        <v>0</v>
      </c>
      <c r="AV21" s="186"/>
      <c r="AW21" s="186"/>
      <c r="AX21" s="186"/>
      <c r="AY21" s="156">
        <f t="shared" si="4"/>
        <v>0</v>
      </c>
      <c r="AZ21" s="156"/>
      <c r="BA21" s="156"/>
      <c r="BB21" s="156"/>
    </row>
    <row r="22" spans="2:54" s="37" customFormat="1" ht="18" customHeight="1" x14ac:dyDescent="0.45">
      <c r="B22" s="180">
        <v>0</v>
      </c>
      <c r="C22" s="180"/>
      <c r="D22" s="61"/>
      <c r="E22" s="181"/>
      <c r="F22" s="181"/>
      <c r="G22" s="62" t="s">
        <v>23</v>
      </c>
      <c r="H22" s="189"/>
      <c r="I22" s="189"/>
      <c r="J22" s="63" t="s">
        <v>19</v>
      </c>
      <c r="K22" s="181"/>
      <c r="L22" s="181"/>
      <c r="M22" s="62" t="s">
        <v>23</v>
      </c>
      <c r="N22" s="189"/>
      <c r="O22" s="189"/>
      <c r="P22" s="183"/>
      <c r="Q22" s="183"/>
      <c r="R22" s="183"/>
      <c r="S22" s="183"/>
      <c r="T22" s="190"/>
      <c r="U22" s="190"/>
      <c r="V22" s="190"/>
      <c r="W22" s="190"/>
      <c r="X22" s="190"/>
      <c r="Y22" s="190"/>
      <c r="Z22" s="190"/>
      <c r="AA22" s="190"/>
      <c r="AB22" s="190">
        <v>0</v>
      </c>
      <c r="AC22" s="190"/>
      <c r="AD22" s="190"/>
      <c r="AE22" s="190"/>
      <c r="AF22" s="190">
        <v>0</v>
      </c>
      <c r="AG22" s="190"/>
      <c r="AH22" s="190"/>
      <c r="AI22" s="190"/>
      <c r="AJ22" s="184">
        <f t="shared" si="0"/>
        <v>0</v>
      </c>
      <c r="AK22" s="184"/>
      <c r="AL22" s="184"/>
      <c r="AM22" s="184"/>
      <c r="AN22" s="185">
        <f t="shared" si="1"/>
        <v>0</v>
      </c>
      <c r="AO22" s="185"/>
      <c r="AP22" s="185"/>
      <c r="AQ22" s="188">
        <f t="shared" si="2"/>
        <v>0</v>
      </c>
      <c r="AR22" s="188"/>
      <c r="AS22" s="188"/>
      <c r="AT22" s="188"/>
      <c r="AU22" s="186">
        <f t="shared" si="3"/>
        <v>0</v>
      </c>
      <c r="AV22" s="186"/>
      <c r="AW22" s="186"/>
      <c r="AX22" s="186"/>
      <c r="AY22" s="156">
        <f t="shared" si="4"/>
        <v>0</v>
      </c>
      <c r="AZ22" s="156"/>
      <c r="BA22" s="156"/>
      <c r="BB22" s="156"/>
    </row>
    <row r="23" spans="2:54" s="37" customFormat="1" ht="18" customHeight="1" x14ac:dyDescent="0.45">
      <c r="B23" s="180">
        <v>0</v>
      </c>
      <c r="C23" s="180"/>
      <c r="D23" s="61"/>
      <c r="E23" s="181"/>
      <c r="F23" s="181"/>
      <c r="G23" s="62" t="s">
        <v>23</v>
      </c>
      <c r="H23" s="189"/>
      <c r="I23" s="189"/>
      <c r="J23" s="63" t="s">
        <v>19</v>
      </c>
      <c r="K23" s="181"/>
      <c r="L23" s="181"/>
      <c r="M23" s="62" t="s">
        <v>23</v>
      </c>
      <c r="N23" s="189"/>
      <c r="O23" s="189"/>
      <c r="P23" s="183"/>
      <c r="Q23" s="183"/>
      <c r="R23" s="183"/>
      <c r="S23" s="183"/>
      <c r="T23" s="190"/>
      <c r="U23" s="190"/>
      <c r="V23" s="190"/>
      <c r="W23" s="190"/>
      <c r="X23" s="190"/>
      <c r="Y23" s="190"/>
      <c r="Z23" s="190"/>
      <c r="AA23" s="190"/>
      <c r="AB23" s="190">
        <v>0</v>
      </c>
      <c r="AC23" s="190"/>
      <c r="AD23" s="190"/>
      <c r="AE23" s="190"/>
      <c r="AF23" s="190">
        <v>0</v>
      </c>
      <c r="AG23" s="190"/>
      <c r="AH23" s="190"/>
      <c r="AI23" s="190"/>
      <c r="AJ23" s="184">
        <f t="shared" si="0"/>
        <v>0</v>
      </c>
      <c r="AK23" s="184"/>
      <c r="AL23" s="184"/>
      <c r="AM23" s="184"/>
      <c r="AN23" s="185">
        <f t="shared" si="1"/>
        <v>0</v>
      </c>
      <c r="AO23" s="185"/>
      <c r="AP23" s="185"/>
      <c r="AQ23" s="188">
        <f t="shared" si="2"/>
        <v>0</v>
      </c>
      <c r="AR23" s="188"/>
      <c r="AS23" s="188"/>
      <c r="AT23" s="188"/>
      <c r="AU23" s="186">
        <f t="shared" si="3"/>
        <v>0</v>
      </c>
      <c r="AV23" s="186"/>
      <c r="AW23" s="186"/>
      <c r="AX23" s="186"/>
      <c r="AY23" s="156">
        <f t="shared" si="4"/>
        <v>0</v>
      </c>
      <c r="AZ23" s="156"/>
      <c r="BA23" s="156"/>
      <c r="BB23" s="156"/>
    </row>
    <row r="24" spans="2:54" s="37" customFormat="1" ht="18" customHeight="1" x14ac:dyDescent="0.45">
      <c r="B24" s="180" t="s">
        <v>53</v>
      </c>
      <c r="C24" s="180"/>
      <c r="D24" s="61"/>
      <c r="E24" s="181"/>
      <c r="F24" s="181"/>
      <c r="G24" s="62" t="s">
        <v>23</v>
      </c>
      <c r="H24" s="189"/>
      <c r="I24" s="189"/>
      <c r="J24" s="63" t="s">
        <v>19</v>
      </c>
      <c r="K24" s="181"/>
      <c r="L24" s="181"/>
      <c r="M24" s="62" t="s">
        <v>23</v>
      </c>
      <c r="N24" s="189"/>
      <c r="O24" s="189"/>
      <c r="P24" s="183"/>
      <c r="Q24" s="183"/>
      <c r="R24" s="183"/>
      <c r="S24" s="183"/>
      <c r="T24" s="190"/>
      <c r="U24" s="190"/>
      <c r="V24" s="190"/>
      <c r="W24" s="190"/>
      <c r="X24" s="190"/>
      <c r="Y24" s="190"/>
      <c r="Z24" s="190"/>
      <c r="AA24" s="190"/>
      <c r="AB24" s="190">
        <v>0</v>
      </c>
      <c r="AC24" s="190"/>
      <c r="AD24" s="190"/>
      <c r="AE24" s="190"/>
      <c r="AF24" s="190">
        <v>0</v>
      </c>
      <c r="AG24" s="190"/>
      <c r="AH24" s="190"/>
      <c r="AI24" s="190"/>
      <c r="AJ24" s="184">
        <f t="shared" si="0"/>
        <v>0</v>
      </c>
      <c r="AK24" s="184"/>
      <c r="AL24" s="184"/>
      <c r="AM24" s="184"/>
      <c r="AN24" s="185">
        <f t="shared" si="1"/>
        <v>0</v>
      </c>
      <c r="AO24" s="185"/>
      <c r="AP24" s="185"/>
      <c r="AQ24" s="188">
        <f t="shared" si="2"/>
        <v>0</v>
      </c>
      <c r="AR24" s="188"/>
      <c r="AS24" s="188"/>
      <c r="AT24" s="188"/>
      <c r="AU24" s="186">
        <f t="shared" si="3"/>
        <v>0</v>
      </c>
      <c r="AV24" s="186"/>
      <c r="AW24" s="186"/>
      <c r="AX24" s="186"/>
      <c r="AY24" s="156">
        <f t="shared" si="4"/>
        <v>0</v>
      </c>
      <c r="AZ24" s="156"/>
      <c r="BA24" s="156"/>
      <c r="BB24" s="156"/>
    </row>
    <row r="25" spans="2:54" s="37" customFormat="1" ht="18" customHeight="1" x14ac:dyDescent="0.45">
      <c r="B25" s="180" t="s">
        <v>53</v>
      </c>
      <c r="C25" s="180"/>
      <c r="D25" s="61"/>
      <c r="E25" s="181"/>
      <c r="F25" s="181"/>
      <c r="G25" s="62" t="s">
        <v>23</v>
      </c>
      <c r="H25" s="189"/>
      <c r="I25" s="189"/>
      <c r="J25" s="63" t="s">
        <v>19</v>
      </c>
      <c r="K25" s="181"/>
      <c r="L25" s="181"/>
      <c r="M25" s="62" t="s">
        <v>23</v>
      </c>
      <c r="N25" s="189"/>
      <c r="O25" s="189"/>
      <c r="P25" s="183"/>
      <c r="Q25" s="183"/>
      <c r="R25" s="183"/>
      <c r="S25" s="183"/>
      <c r="T25" s="190"/>
      <c r="U25" s="190"/>
      <c r="V25" s="190"/>
      <c r="W25" s="190"/>
      <c r="X25" s="190"/>
      <c r="Y25" s="190"/>
      <c r="Z25" s="190"/>
      <c r="AA25" s="190"/>
      <c r="AB25" s="190">
        <v>0</v>
      </c>
      <c r="AC25" s="190"/>
      <c r="AD25" s="190"/>
      <c r="AE25" s="190"/>
      <c r="AF25" s="190">
        <v>0</v>
      </c>
      <c r="AG25" s="190"/>
      <c r="AH25" s="190"/>
      <c r="AI25" s="190"/>
      <c r="AJ25" s="184">
        <f t="shared" si="0"/>
        <v>0</v>
      </c>
      <c r="AK25" s="184"/>
      <c r="AL25" s="184"/>
      <c r="AM25" s="184"/>
      <c r="AN25" s="185">
        <f t="shared" si="1"/>
        <v>0</v>
      </c>
      <c r="AO25" s="185"/>
      <c r="AP25" s="185"/>
      <c r="AQ25" s="188">
        <f t="shared" si="2"/>
        <v>0</v>
      </c>
      <c r="AR25" s="188"/>
      <c r="AS25" s="188"/>
      <c r="AT25" s="188"/>
      <c r="AU25" s="186">
        <f t="shared" si="3"/>
        <v>0</v>
      </c>
      <c r="AV25" s="186"/>
      <c r="AW25" s="186"/>
      <c r="AX25" s="186"/>
      <c r="AY25" s="156">
        <f t="shared" si="4"/>
        <v>0</v>
      </c>
      <c r="AZ25" s="156"/>
      <c r="BA25" s="156"/>
      <c r="BB25" s="156"/>
    </row>
    <row r="26" spans="2:54" s="37" customFormat="1" ht="18" customHeight="1" x14ac:dyDescent="0.45">
      <c r="B26" s="180">
        <v>0</v>
      </c>
      <c r="C26" s="180"/>
      <c r="D26" s="58"/>
      <c r="E26" s="181"/>
      <c r="F26" s="181"/>
      <c r="G26" s="59" t="s">
        <v>23</v>
      </c>
      <c r="H26" s="182"/>
      <c r="I26" s="182"/>
      <c r="J26" s="60" t="s">
        <v>19</v>
      </c>
      <c r="K26" s="181"/>
      <c r="L26" s="181"/>
      <c r="M26" s="59" t="s">
        <v>23</v>
      </c>
      <c r="N26" s="182"/>
      <c r="O26" s="182"/>
      <c r="P26" s="183"/>
      <c r="Q26" s="183"/>
      <c r="R26" s="183"/>
      <c r="S26" s="183"/>
      <c r="T26" s="183"/>
      <c r="U26" s="183"/>
      <c r="V26" s="183"/>
      <c r="W26" s="183"/>
      <c r="X26" s="183"/>
      <c r="Y26" s="183"/>
      <c r="Z26" s="183"/>
      <c r="AA26" s="183"/>
      <c r="AB26" s="183">
        <v>0</v>
      </c>
      <c r="AC26" s="183"/>
      <c r="AD26" s="183"/>
      <c r="AE26" s="183"/>
      <c r="AF26" s="183">
        <v>0</v>
      </c>
      <c r="AG26" s="183"/>
      <c r="AH26" s="183"/>
      <c r="AI26" s="183"/>
      <c r="AJ26" s="184">
        <f t="shared" si="0"/>
        <v>0</v>
      </c>
      <c r="AK26" s="184"/>
      <c r="AL26" s="184"/>
      <c r="AM26" s="184"/>
      <c r="AN26" s="185">
        <f t="shared" si="1"/>
        <v>0</v>
      </c>
      <c r="AO26" s="185"/>
      <c r="AP26" s="185"/>
      <c r="AQ26" s="188">
        <f t="shared" si="2"/>
        <v>0</v>
      </c>
      <c r="AR26" s="188"/>
      <c r="AS26" s="188"/>
      <c r="AT26" s="188"/>
      <c r="AU26" s="186">
        <f t="shared" si="3"/>
        <v>0</v>
      </c>
      <c r="AV26" s="186"/>
      <c r="AW26" s="186"/>
      <c r="AX26" s="186"/>
      <c r="AY26" s="156">
        <f t="shared" si="4"/>
        <v>0</v>
      </c>
      <c r="AZ26" s="156"/>
      <c r="BA26" s="156"/>
      <c r="BB26" s="156"/>
    </row>
    <row r="27" spans="2:54" s="37" customFormat="1" ht="18" customHeight="1" x14ac:dyDescent="0.45">
      <c r="B27" s="180">
        <v>0</v>
      </c>
      <c r="C27" s="180"/>
      <c r="D27" s="61"/>
      <c r="E27" s="181"/>
      <c r="F27" s="181"/>
      <c r="G27" s="62" t="s">
        <v>23</v>
      </c>
      <c r="H27" s="189"/>
      <c r="I27" s="189"/>
      <c r="J27" s="63" t="s">
        <v>19</v>
      </c>
      <c r="K27" s="181"/>
      <c r="L27" s="181"/>
      <c r="M27" s="62" t="s">
        <v>23</v>
      </c>
      <c r="N27" s="189"/>
      <c r="O27" s="189"/>
      <c r="P27" s="183"/>
      <c r="Q27" s="183"/>
      <c r="R27" s="183"/>
      <c r="S27" s="183"/>
      <c r="T27" s="190"/>
      <c r="U27" s="190"/>
      <c r="V27" s="190"/>
      <c r="W27" s="190"/>
      <c r="X27" s="190"/>
      <c r="Y27" s="190"/>
      <c r="Z27" s="190"/>
      <c r="AA27" s="190"/>
      <c r="AB27" s="190">
        <v>0</v>
      </c>
      <c r="AC27" s="190"/>
      <c r="AD27" s="190"/>
      <c r="AE27" s="190"/>
      <c r="AF27" s="190">
        <v>0</v>
      </c>
      <c r="AG27" s="190"/>
      <c r="AH27" s="190"/>
      <c r="AI27" s="190"/>
      <c r="AJ27" s="184">
        <f t="shared" si="0"/>
        <v>0</v>
      </c>
      <c r="AK27" s="184"/>
      <c r="AL27" s="184"/>
      <c r="AM27" s="184"/>
      <c r="AN27" s="185">
        <f t="shared" si="1"/>
        <v>0</v>
      </c>
      <c r="AO27" s="185"/>
      <c r="AP27" s="185"/>
      <c r="AQ27" s="188">
        <f t="shared" si="2"/>
        <v>0</v>
      </c>
      <c r="AR27" s="188"/>
      <c r="AS27" s="188"/>
      <c r="AT27" s="188"/>
      <c r="AU27" s="186">
        <f t="shared" si="3"/>
        <v>0</v>
      </c>
      <c r="AV27" s="186"/>
      <c r="AW27" s="186"/>
      <c r="AX27" s="186"/>
      <c r="AY27" s="156">
        <f t="shared" si="4"/>
        <v>0</v>
      </c>
      <c r="AZ27" s="156"/>
      <c r="BA27" s="156"/>
      <c r="BB27" s="156"/>
    </row>
    <row r="28" spans="2:54" s="37" customFormat="1" ht="18" customHeight="1" x14ac:dyDescent="0.45">
      <c r="B28" s="180">
        <v>0</v>
      </c>
      <c r="C28" s="180"/>
      <c r="D28" s="61"/>
      <c r="E28" s="181"/>
      <c r="F28" s="181"/>
      <c r="G28" s="62" t="s">
        <v>23</v>
      </c>
      <c r="H28" s="189"/>
      <c r="I28" s="189"/>
      <c r="J28" s="63" t="s">
        <v>19</v>
      </c>
      <c r="K28" s="181"/>
      <c r="L28" s="181"/>
      <c r="M28" s="62" t="s">
        <v>23</v>
      </c>
      <c r="N28" s="189"/>
      <c r="O28" s="189"/>
      <c r="P28" s="183"/>
      <c r="Q28" s="183"/>
      <c r="R28" s="183"/>
      <c r="S28" s="183"/>
      <c r="T28" s="190"/>
      <c r="U28" s="190"/>
      <c r="V28" s="190"/>
      <c r="W28" s="190"/>
      <c r="X28" s="190"/>
      <c r="Y28" s="190"/>
      <c r="Z28" s="190"/>
      <c r="AA28" s="190"/>
      <c r="AB28" s="190">
        <v>0</v>
      </c>
      <c r="AC28" s="190"/>
      <c r="AD28" s="190"/>
      <c r="AE28" s="190"/>
      <c r="AF28" s="190">
        <v>0</v>
      </c>
      <c r="AG28" s="190"/>
      <c r="AH28" s="190"/>
      <c r="AI28" s="190"/>
      <c r="AJ28" s="184">
        <f t="shared" si="0"/>
        <v>0</v>
      </c>
      <c r="AK28" s="184"/>
      <c r="AL28" s="184"/>
      <c r="AM28" s="184"/>
      <c r="AN28" s="185">
        <f t="shared" si="1"/>
        <v>0</v>
      </c>
      <c r="AO28" s="185"/>
      <c r="AP28" s="185"/>
      <c r="AQ28" s="188">
        <f t="shared" si="2"/>
        <v>0</v>
      </c>
      <c r="AR28" s="188"/>
      <c r="AS28" s="188"/>
      <c r="AT28" s="188"/>
      <c r="AU28" s="186">
        <f t="shared" si="3"/>
        <v>0</v>
      </c>
      <c r="AV28" s="186"/>
      <c r="AW28" s="186"/>
      <c r="AX28" s="186"/>
      <c r="AY28" s="156">
        <f t="shared" si="4"/>
        <v>0</v>
      </c>
      <c r="AZ28" s="156"/>
      <c r="BA28" s="156"/>
      <c r="BB28" s="156"/>
    </row>
    <row r="29" spans="2:54" s="37" customFormat="1" ht="18" customHeight="1" x14ac:dyDescent="0.45">
      <c r="B29" s="180">
        <v>0</v>
      </c>
      <c r="C29" s="180"/>
      <c r="D29" s="61"/>
      <c r="E29" s="181"/>
      <c r="F29" s="181"/>
      <c r="G29" s="62" t="s">
        <v>23</v>
      </c>
      <c r="H29" s="189"/>
      <c r="I29" s="189"/>
      <c r="J29" s="63" t="s">
        <v>19</v>
      </c>
      <c r="K29" s="181"/>
      <c r="L29" s="181"/>
      <c r="M29" s="62" t="s">
        <v>23</v>
      </c>
      <c r="N29" s="189"/>
      <c r="O29" s="189"/>
      <c r="P29" s="183"/>
      <c r="Q29" s="183"/>
      <c r="R29" s="183"/>
      <c r="S29" s="183"/>
      <c r="T29" s="190"/>
      <c r="U29" s="190"/>
      <c r="V29" s="190"/>
      <c r="W29" s="190"/>
      <c r="X29" s="190"/>
      <c r="Y29" s="190"/>
      <c r="Z29" s="190"/>
      <c r="AA29" s="190"/>
      <c r="AB29" s="190">
        <v>0</v>
      </c>
      <c r="AC29" s="190"/>
      <c r="AD29" s="190"/>
      <c r="AE29" s="190"/>
      <c r="AF29" s="190">
        <v>0</v>
      </c>
      <c r="AG29" s="190"/>
      <c r="AH29" s="190"/>
      <c r="AI29" s="190"/>
      <c r="AJ29" s="184">
        <f t="shared" si="0"/>
        <v>0</v>
      </c>
      <c r="AK29" s="184"/>
      <c r="AL29" s="184"/>
      <c r="AM29" s="184"/>
      <c r="AN29" s="185">
        <f t="shared" si="1"/>
        <v>0</v>
      </c>
      <c r="AO29" s="185"/>
      <c r="AP29" s="185"/>
      <c r="AQ29" s="188">
        <f t="shared" si="2"/>
        <v>0</v>
      </c>
      <c r="AR29" s="188"/>
      <c r="AS29" s="188"/>
      <c r="AT29" s="188"/>
      <c r="AU29" s="186">
        <f t="shared" si="3"/>
        <v>0</v>
      </c>
      <c r="AV29" s="186"/>
      <c r="AW29" s="186"/>
      <c r="AX29" s="186"/>
      <c r="AY29" s="156">
        <f t="shared" si="4"/>
        <v>0</v>
      </c>
      <c r="AZ29" s="156"/>
      <c r="BA29" s="156"/>
      <c r="BB29" s="156"/>
    </row>
    <row r="30" spans="2:54" s="37" customFormat="1" ht="18" customHeight="1" x14ac:dyDescent="0.45">
      <c r="B30" s="180" t="s">
        <v>53</v>
      </c>
      <c r="C30" s="180"/>
      <c r="D30" s="61"/>
      <c r="E30" s="181"/>
      <c r="F30" s="181"/>
      <c r="G30" s="62" t="s">
        <v>23</v>
      </c>
      <c r="H30" s="189"/>
      <c r="I30" s="189"/>
      <c r="J30" s="63" t="s">
        <v>19</v>
      </c>
      <c r="K30" s="181"/>
      <c r="L30" s="181"/>
      <c r="M30" s="62" t="s">
        <v>23</v>
      </c>
      <c r="N30" s="189"/>
      <c r="O30" s="189"/>
      <c r="P30" s="183"/>
      <c r="Q30" s="183"/>
      <c r="R30" s="183"/>
      <c r="S30" s="183"/>
      <c r="T30" s="190"/>
      <c r="U30" s="190"/>
      <c r="V30" s="190"/>
      <c r="W30" s="190"/>
      <c r="X30" s="190"/>
      <c r="Y30" s="190"/>
      <c r="Z30" s="190"/>
      <c r="AA30" s="190"/>
      <c r="AB30" s="190">
        <v>0</v>
      </c>
      <c r="AC30" s="190"/>
      <c r="AD30" s="190"/>
      <c r="AE30" s="190"/>
      <c r="AF30" s="190">
        <v>0</v>
      </c>
      <c r="AG30" s="190"/>
      <c r="AH30" s="190"/>
      <c r="AI30" s="190"/>
      <c r="AJ30" s="184">
        <f t="shared" si="0"/>
        <v>0</v>
      </c>
      <c r="AK30" s="184"/>
      <c r="AL30" s="184"/>
      <c r="AM30" s="184"/>
      <c r="AN30" s="185">
        <f t="shared" si="1"/>
        <v>0</v>
      </c>
      <c r="AO30" s="185"/>
      <c r="AP30" s="185"/>
      <c r="AQ30" s="188">
        <f t="shared" si="2"/>
        <v>0</v>
      </c>
      <c r="AR30" s="188"/>
      <c r="AS30" s="188"/>
      <c r="AT30" s="188"/>
      <c r="AU30" s="186">
        <f t="shared" si="3"/>
        <v>0</v>
      </c>
      <c r="AV30" s="186"/>
      <c r="AW30" s="186"/>
      <c r="AX30" s="186"/>
      <c r="AY30" s="156">
        <f t="shared" si="4"/>
        <v>0</v>
      </c>
      <c r="AZ30" s="156"/>
      <c r="BA30" s="156"/>
      <c r="BB30" s="156"/>
    </row>
    <row r="31" spans="2:54" s="37" customFormat="1" ht="18" customHeight="1" x14ac:dyDescent="0.45">
      <c r="B31" s="180" t="s">
        <v>53</v>
      </c>
      <c r="C31" s="180"/>
      <c r="D31" s="61"/>
      <c r="E31" s="181"/>
      <c r="F31" s="181"/>
      <c r="G31" s="62" t="s">
        <v>23</v>
      </c>
      <c r="H31" s="189"/>
      <c r="I31" s="189"/>
      <c r="J31" s="63" t="s">
        <v>19</v>
      </c>
      <c r="K31" s="181"/>
      <c r="L31" s="181"/>
      <c r="M31" s="62" t="s">
        <v>23</v>
      </c>
      <c r="N31" s="189"/>
      <c r="O31" s="189"/>
      <c r="P31" s="183"/>
      <c r="Q31" s="183"/>
      <c r="R31" s="183"/>
      <c r="S31" s="183"/>
      <c r="T31" s="190"/>
      <c r="U31" s="190"/>
      <c r="V31" s="190"/>
      <c r="W31" s="190"/>
      <c r="X31" s="190"/>
      <c r="Y31" s="190"/>
      <c r="Z31" s="190"/>
      <c r="AA31" s="190"/>
      <c r="AB31" s="190">
        <v>0</v>
      </c>
      <c r="AC31" s="190"/>
      <c r="AD31" s="190"/>
      <c r="AE31" s="190"/>
      <c r="AF31" s="190">
        <v>0</v>
      </c>
      <c r="AG31" s="190"/>
      <c r="AH31" s="190"/>
      <c r="AI31" s="190"/>
      <c r="AJ31" s="184">
        <f t="shared" si="0"/>
        <v>0</v>
      </c>
      <c r="AK31" s="184"/>
      <c r="AL31" s="184"/>
      <c r="AM31" s="184"/>
      <c r="AN31" s="185">
        <f t="shared" si="1"/>
        <v>0</v>
      </c>
      <c r="AO31" s="185"/>
      <c r="AP31" s="185"/>
      <c r="AQ31" s="188">
        <f t="shared" si="2"/>
        <v>0</v>
      </c>
      <c r="AR31" s="188"/>
      <c r="AS31" s="188"/>
      <c r="AT31" s="188"/>
      <c r="AU31" s="186">
        <f t="shared" si="3"/>
        <v>0</v>
      </c>
      <c r="AV31" s="186"/>
      <c r="AW31" s="186"/>
      <c r="AX31" s="186"/>
      <c r="AY31" s="156">
        <f t="shared" si="4"/>
        <v>0</v>
      </c>
      <c r="AZ31" s="156"/>
      <c r="BA31" s="156"/>
      <c r="BB31" s="156"/>
    </row>
    <row r="32" spans="2:54" s="37" customFormat="1" ht="18" customHeight="1" x14ac:dyDescent="0.45">
      <c r="B32" s="180">
        <v>0</v>
      </c>
      <c r="C32" s="180"/>
      <c r="D32" s="58"/>
      <c r="E32" s="181"/>
      <c r="F32" s="181"/>
      <c r="G32" s="59" t="s">
        <v>23</v>
      </c>
      <c r="H32" s="182"/>
      <c r="I32" s="182"/>
      <c r="J32" s="60" t="s">
        <v>19</v>
      </c>
      <c r="K32" s="181"/>
      <c r="L32" s="181"/>
      <c r="M32" s="59" t="s">
        <v>23</v>
      </c>
      <c r="N32" s="182"/>
      <c r="O32" s="182"/>
      <c r="P32" s="183"/>
      <c r="Q32" s="183"/>
      <c r="R32" s="183"/>
      <c r="S32" s="183"/>
      <c r="T32" s="183"/>
      <c r="U32" s="183"/>
      <c r="V32" s="183"/>
      <c r="W32" s="183"/>
      <c r="X32" s="183"/>
      <c r="Y32" s="183"/>
      <c r="Z32" s="183"/>
      <c r="AA32" s="183"/>
      <c r="AB32" s="183">
        <v>0</v>
      </c>
      <c r="AC32" s="183"/>
      <c r="AD32" s="183"/>
      <c r="AE32" s="183"/>
      <c r="AF32" s="183">
        <v>0</v>
      </c>
      <c r="AG32" s="183"/>
      <c r="AH32" s="183"/>
      <c r="AI32" s="183"/>
      <c r="AJ32" s="184">
        <f t="shared" si="0"/>
        <v>0</v>
      </c>
      <c r="AK32" s="184"/>
      <c r="AL32" s="184"/>
      <c r="AM32" s="184"/>
      <c r="AN32" s="185">
        <f t="shared" si="1"/>
        <v>0</v>
      </c>
      <c r="AO32" s="185"/>
      <c r="AP32" s="185"/>
      <c r="AQ32" s="188">
        <f t="shared" si="2"/>
        <v>0</v>
      </c>
      <c r="AR32" s="188"/>
      <c r="AS32" s="188"/>
      <c r="AT32" s="188"/>
      <c r="AU32" s="186">
        <f t="shared" si="3"/>
        <v>0</v>
      </c>
      <c r="AV32" s="186"/>
      <c r="AW32" s="186"/>
      <c r="AX32" s="186"/>
      <c r="AY32" s="156">
        <f t="shared" si="4"/>
        <v>0</v>
      </c>
      <c r="AZ32" s="156"/>
      <c r="BA32" s="156"/>
      <c r="BB32" s="156"/>
    </row>
    <row r="33" spans="1:54" s="37" customFormat="1" ht="18" customHeight="1" x14ac:dyDescent="0.45">
      <c r="B33" s="180">
        <v>0</v>
      </c>
      <c r="C33" s="180"/>
      <c r="D33" s="61"/>
      <c r="E33" s="181"/>
      <c r="F33" s="181"/>
      <c r="G33" s="62" t="s">
        <v>23</v>
      </c>
      <c r="H33" s="189"/>
      <c r="I33" s="189"/>
      <c r="J33" s="63" t="s">
        <v>19</v>
      </c>
      <c r="K33" s="181"/>
      <c r="L33" s="181"/>
      <c r="M33" s="62" t="s">
        <v>23</v>
      </c>
      <c r="N33" s="189"/>
      <c r="O33" s="189"/>
      <c r="P33" s="183"/>
      <c r="Q33" s="183"/>
      <c r="R33" s="183"/>
      <c r="S33" s="183"/>
      <c r="T33" s="190"/>
      <c r="U33" s="190"/>
      <c r="V33" s="190"/>
      <c r="W33" s="190"/>
      <c r="X33" s="190"/>
      <c r="Y33" s="190"/>
      <c r="Z33" s="190"/>
      <c r="AA33" s="190"/>
      <c r="AB33" s="190">
        <v>0</v>
      </c>
      <c r="AC33" s="190"/>
      <c r="AD33" s="190"/>
      <c r="AE33" s="190"/>
      <c r="AF33" s="190">
        <v>0</v>
      </c>
      <c r="AG33" s="190"/>
      <c r="AH33" s="190"/>
      <c r="AI33" s="190"/>
      <c r="AJ33" s="184">
        <f t="shared" si="0"/>
        <v>0</v>
      </c>
      <c r="AK33" s="184"/>
      <c r="AL33" s="184"/>
      <c r="AM33" s="184"/>
      <c r="AN33" s="185">
        <f t="shared" si="1"/>
        <v>0</v>
      </c>
      <c r="AO33" s="185"/>
      <c r="AP33" s="185"/>
      <c r="AQ33" s="188">
        <f t="shared" si="2"/>
        <v>0</v>
      </c>
      <c r="AR33" s="188"/>
      <c r="AS33" s="188"/>
      <c r="AT33" s="188"/>
      <c r="AU33" s="186">
        <f t="shared" si="3"/>
        <v>0</v>
      </c>
      <c r="AV33" s="186"/>
      <c r="AW33" s="186"/>
      <c r="AX33" s="186"/>
      <c r="AY33" s="156">
        <f t="shared" si="4"/>
        <v>0</v>
      </c>
      <c r="AZ33" s="156"/>
      <c r="BA33" s="156"/>
      <c r="BB33" s="156"/>
    </row>
    <row r="34" spans="1:54" s="37" customFormat="1" ht="18" customHeight="1" x14ac:dyDescent="0.45">
      <c r="B34" s="180">
        <v>0</v>
      </c>
      <c r="C34" s="180"/>
      <c r="D34" s="61"/>
      <c r="E34" s="181"/>
      <c r="F34" s="181"/>
      <c r="G34" s="62" t="s">
        <v>23</v>
      </c>
      <c r="H34" s="189"/>
      <c r="I34" s="189"/>
      <c r="J34" s="63" t="s">
        <v>19</v>
      </c>
      <c r="K34" s="181"/>
      <c r="L34" s="181"/>
      <c r="M34" s="62" t="s">
        <v>23</v>
      </c>
      <c r="N34" s="189"/>
      <c r="O34" s="189"/>
      <c r="P34" s="183"/>
      <c r="Q34" s="183"/>
      <c r="R34" s="183"/>
      <c r="S34" s="183"/>
      <c r="T34" s="190"/>
      <c r="U34" s="190"/>
      <c r="V34" s="190"/>
      <c r="W34" s="190"/>
      <c r="X34" s="190"/>
      <c r="Y34" s="190"/>
      <c r="Z34" s="190"/>
      <c r="AA34" s="190"/>
      <c r="AB34" s="190">
        <v>0</v>
      </c>
      <c r="AC34" s="190"/>
      <c r="AD34" s="190"/>
      <c r="AE34" s="190"/>
      <c r="AF34" s="190">
        <v>0</v>
      </c>
      <c r="AG34" s="190"/>
      <c r="AH34" s="190"/>
      <c r="AI34" s="190"/>
      <c r="AJ34" s="184">
        <f t="shared" si="0"/>
        <v>0</v>
      </c>
      <c r="AK34" s="184"/>
      <c r="AL34" s="184"/>
      <c r="AM34" s="184"/>
      <c r="AN34" s="185">
        <f t="shared" si="1"/>
        <v>0</v>
      </c>
      <c r="AO34" s="185"/>
      <c r="AP34" s="185"/>
      <c r="AQ34" s="188">
        <f t="shared" si="2"/>
        <v>0</v>
      </c>
      <c r="AR34" s="188"/>
      <c r="AS34" s="188"/>
      <c r="AT34" s="188"/>
      <c r="AU34" s="186">
        <f t="shared" si="3"/>
        <v>0</v>
      </c>
      <c r="AV34" s="186"/>
      <c r="AW34" s="186"/>
      <c r="AX34" s="186"/>
      <c r="AY34" s="156">
        <f t="shared" si="4"/>
        <v>0</v>
      </c>
      <c r="AZ34" s="156"/>
      <c r="BA34" s="156"/>
      <c r="BB34" s="156"/>
    </row>
    <row r="35" spans="1:54" s="37" customFormat="1" ht="18" customHeight="1" x14ac:dyDescent="0.45">
      <c r="B35" s="180">
        <v>0</v>
      </c>
      <c r="C35" s="180"/>
      <c r="D35" s="61"/>
      <c r="E35" s="181"/>
      <c r="F35" s="181"/>
      <c r="G35" s="62" t="s">
        <v>23</v>
      </c>
      <c r="H35" s="189"/>
      <c r="I35" s="189"/>
      <c r="J35" s="63" t="s">
        <v>19</v>
      </c>
      <c r="K35" s="181"/>
      <c r="L35" s="181"/>
      <c r="M35" s="62" t="s">
        <v>23</v>
      </c>
      <c r="N35" s="189"/>
      <c r="O35" s="189"/>
      <c r="P35" s="183"/>
      <c r="Q35" s="183"/>
      <c r="R35" s="183"/>
      <c r="S35" s="183"/>
      <c r="T35" s="190"/>
      <c r="U35" s="190"/>
      <c r="V35" s="190"/>
      <c r="W35" s="190"/>
      <c r="X35" s="190"/>
      <c r="Y35" s="190"/>
      <c r="Z35" s="190"/>
      <c r="AA35" s="190"/>
      <c r="AB35" s="190">
        <v>0</v>
      </c>
      <c r="AC35" s="190"/>
      <c r="AD35" s="190"/>
      <c r="AE35" s="190"/>
      <c r="AF35" s="190">
        <v>0</v>
      </c>
      <c r="AG35" s="190"/>
      <c r="AH35" s="190"/>
      <c r="AI35" s="190"/>
      <c r="AJ35" s="184">
        <f t="shared" si="0"/>
        <v>0</v>
      </c>
      <c r="AK35" s="184"/>
      <c r="AL35" s="184"/>
      <c r="AM35" s="184"/>
      <c r="AN35" s="185">
        <f t="shared" si="1"/>
        <v>0</v>
      </c>
      <c r="AO35" s="185"/>
      <c r="AP35" s="185"/>
      <c r="AQ35" s="188">
        <f t="shared" si="2"/>
        <v>0</v>
      </c>
      <c r="AR35" s="188"/>
      <c r="AS35" s="188"/>
      <c r="AT35" s="188"/>
      <c r="AU35" s="186">
        <f t="shared" si="3"/>
        <v>0</v>
      </c>
      <c r="AV35" s="186"/>
      <c r="AW35" s="186"/>
      <c r="AX35" s="186"/>
      <c r="AY35" s="156">
        <f t="shared" si="4"/>
        <v>0</v>
      </c>
      <c r="AZ35" s="156"/>
      <c r="BA35" s="156"/>
      <c r="BB35" s="156"/>
    </row>
    <row r="36" spans="1:54" s="37" customFormat="1" ht="18" customHeight="1" x14ac:dyDescent="0.45">
      <c r="B36" s="180" t="s">
        <v>53</v>
      </c>
      <c r="C36" s="180"/>
      <c r="D36" s="61"/>
      <c r="E36" s="181"/>
      <c r="F36" s="181"/>
      <c r="G36" s="62" t="s">
        <v>23</v>
      </c>
      <c r="H36" s="189"/>
      <c r="I36" s="189"/>
      <c r="J36" s="63" t="s">
        <v>19</v>
      </c>
      <c r="K36" s="181"/>
      <c r="L36" s="181"/>
      <c r="M36" s="62" t="s">
        <v>23</v>
      </c>
      <c r="N36" s="189"/>
      <c r="O36" s="189"/>
      <c r="P36" s="183"/>
      <c r="Q36" s="183"/>
      <c r="R36" s="183"/>
      <c r="S36" s="183"/>
      <c r="T36" s="190"/>
      <c r="U36" s="190"/>
      <c r="V36" s="190"/>
      <c r="W36" s="190"/>
      <c r="X36" s="190"/>
      <c r="Y36" s="190"/>
      <c r="Z36" s="190"/>
      <c r="AA36" s="190"/>
      <c r="AB36" s="190">
        <v>0</v>
      </c>
      <c r="AC36" s="190"/>
      <c r="AD36" s="190"/>
      <c r="AE36" s="190"/>
      <c r="AF36" s="190">
        <v>0</v>
      </c>
      <c r="AG36" s="190"/>
      <c r="AH36" s="190"/>
      <c r="AI36" s="190"/>
      <c r="AJ36" s="184">
        <f t="shared" si="0"/>
        <v>0</v>
      </c>
      <c r="AK36" s="184"/>
      <c r="AL36" s="184"/>
      <c r="AM36" s="184"/>
      <c r="AN36" s="185">
        <f t="shared" si="1"/>
        <v>0</v>
      </c>
      <c r="AO36" s="185"/>
      <c r="AP36" s="185"/>
      <c r="AQ36" s="188">
        <f t="shared" si="2"/>
        <v>0</v>
      </c>
      <c r="AR36" s="188"/>
      <c r="AS36" s="188"/>
      <c r="AT36" s="188"/>
      <c r="AU36" s="186">
        <f t="shared" si="3"/>
        <v>0</v>
      </c>
      <c r="AV36" s="186"/>
      <c r="AW36" s="186"/>
      <c r="AX36" s="186"/>
      <c r="AY36" s="156">
        <f t="shared" si="4"/>
        <v>0</v>
      </c>
      <c r="AZ36" s="156"/>
      <c r="BA36" s="156"/>
      <c r="BB36" s="156"/>
    </row>
    <row r="37" spans="1:54" s="37" customFormat="1" ht="18" customHeight="1" x14ac:dyDescent="0.45">
      <c r="B37" s="180" t="s">
        <v>53</v>
      </c>
      <c r="C37" s="180"/>
      <c r="D37" s="61"/>
      <c r="E37" s="181"/>
      <c r="F37" s="181"/>
      <c r="G37" s="62" t="s">
        <v>23</v>
      </c>
      <c r="H37" s="189"/>
      <c r="I37" s="189"/>
      <c r="J37" s="63" t="s">
        <v>19</v>
      </c>
      <c r="K37" s="181"/>
      <c r="L37" s="181"/>
      <c r="M37" s="62" t="s">
        <v>23</v>
      </c>
      <c r="N37" s="189"/>
      <c r="O37" s="189"/>
      <c r="P37" s="183"/>
      <c r="Q37" s="183"/>
      <c r="R37" s="183"/>
      <c r="S37" s="183"/>
      <c r="T37" s="190"/>
      <c r="U37" s="190"/>
      <c r="V37" s="190"/>
      <c r="W37" s="190"/>
      <c r="X37" s="190"/>
      <c r="Y37" s="190"/>
      <c r="Z37" s="190"/>
      <c r="AA37" s="190"/>
      <c r="AB37" s="190">
        <v>0</v>
      </c>
      <c r="AC37" s="190"/>
      <c r="AD37" s="190"/>
      <c r="AE37" s="190"/>
      <c r="AF37" s="190">
        <v>0</v>
      </c>
      <c r="AG37" s="190"/>
      <c r="AH37" s="190"/>
      <c r="AI37" s="190"/>
      <c r="AJ37" s="184">
        <f t="shared" si="0"/>
        <v>0</v>
      </c>
      <c r="AK37" s="184"/>
      <c r="AL37" s="184"/>
      <c r="AM37" s="184"/>
      <c r="AN37" s="185">
        <f t="shared" si="1"/>
        <v>0</v>
      </c>
      <c r="AO37" s="185"/>
      <c r="AP37" s="185"/>
      <c r="AQ37" s="188">
        <f t="shared" si="2"/>
        <v>0</v>
      </c>
      <c r="AR37" s="188"/>
      <c r="AS37" s="188"/>
      <c r="AT37" s="188"/>
      <c r="AU37" s="186">
        <f t="shared" si="3"/>
        <v>0</v>
      </c>
      <c r="AV37" s="186"/>
      <c r="AW37" s="186"/>
      <c r="AX37" s="186"/>
      <c r="AY37" s="156">
        <f t="shared" si="4"/>
        <v>0</v>
      </c>
      <c r="AZ37" s="156"/>
      <c r="BA37" s="156"/>
      <c r="BB37" s="156"/>
    </row>
    <row r="38" spans="1:54" s="37" customFormat="1" ht="18" customHeight="1" x14ac:dyDescent="0.45">
      <c r="B38" s="180" t="s">
        <v>53</v>
      </c>
      <c r="C38" s="180"/>
      <c r="D38" s="64"/>
      <c r="E38" s="181"/>
      <c r="F38" s="181"/>
      <c r="G38" s="65" t="s">
        <v>23</v>
      </c>
      <c r="H38" s="189"/>
      <c r="I38" s="189"/>
      <c r="J38" s="66" t="s">
        <v>19</v>
      </c>
      <c r="K38" s="181"/>
      <c r="L38" s="181"/>
      <c r="M38" s="65" t="s">
        <v>23</v>
      </c>
      <c r="N38" s="189"/>
      <c r="O38" s="189"/>
      <c r="P38" s="183"/>
      <c r="Q38" s="183"/>
      <c r="R38" s="183"/>
      <c r="S38" s="183"/>
      <c r="T38" s="190"/>
      <c r="U38" s="190"/>
      <c r="V38" s="190"/>
      <c r="W38" s="190"/>
      <c r="X38" s="190"/>
      <c r="Y38" s="190"/>
      <c r="Z38" s="190"/>
      <c r="AA38" s="190"/>
      <c r="AB38" s="190">
        <v>0</v>
      </c>
      <c r="AC38" s="190"/>
      <c r="AD38" s="190"/>
      <c r="AE38" s="190"/>
      <c r="AF38" s="190">
        <v>0</v>
      </c>
      <c r="AG38" s="190"/>
      <c r="AH38" s="190"/>
      <c r="AI38" s="190"/>
      <c r="AJ38" s="191">
        <f t="shared" si="0"/>
        <v>0</v>
      </c>
      <c r="AK38" s="191"/>
      <c r="AL38" s="191"/>
      <c r="AM38" s="191"/>
      <c r="AN38" s="192">
        <f t="shared" si="1"/>
        <v>0</v>
      </c>
      <c r="AO38" s="192"/>
      <c r="AP38" s="192"/>
      <c r="AQ38" s="195">
        <f t="shared" si="2"/>
        <v>0</v>
      </c>
      <c r="AR38" s="195"/>
      <c r="AS38" s="195"/>
      <c r="AT38" s="195"/>
      <c r="AU38" s="193">
        <f t="shared" si="3"/>
        <v>0</v>
      </c>
      <c r="AV38" s="193"/>
      <c r="AW38" s="193"/>
      <c r="AX38" s="193"/>
      <c r="AY38" s="196">
        <f t="shared" si="4"/>
        <v>0</v>
      </c>
      <c r="AZ38" s="196"/>
      <c r="BA38" s="196"/>
      <c r="BB38" s="196"/>
    </row>
    <row r="39" spans="1:54" s="37" customFormat="1" ht="18.75" customHeight="1" x14ac:dyDescent="0.45">
      <c r="AH39" s="201" t="s">
        <v>24</v>
      </c>
      <c r="AI39" s="201"/>
      <c r="AJ39" s="202">
        <f>SUM(AJ9:AM38)</f>
        <v>45750</v>
      </c>
      <c r="AK39" s="202"/>
      <c r="AL39" s="202"/>
      <c r="AM39" s="202"/>
      <c r="AN39" s="304">
        <f>SUM(AN20,AN21,AN22,AN23,AN24,AN25,AN26,AN27,AN28,AN29,AN30,AN31,AN32,AN33,AN34,AN35,AN36,AN37,AN38,AN9,AN10,AN11,AN12,AN13,AN14,AN15,AN16,AN17,AN18,AN19)</f>
        <v>16.25</v>
      </c>
      <c r="AO39" s="304"/>
      <c r="AP39" s="304"/>
      <c r="AQ39" s="301">
        <f>SUM(AQ32:AT38)</f>
        <v>0</v>
      </c>
      <c r="AR39" s="301"/>
      <c r="AS39" s="301"/>
      <c r="AT39" s="301"/>
      <c r="AU39" s="204" t="e">
        <f>SUM(#REF!,AU32,AU33,AU34,AU35,AU36,AU37,AU38)</f>
        <v>#REF!</v>
      </c>
      <c r="AV39" s="204"/>
      <c r="AW39" s="204"/>
      <c r="AX39" s="204"/>
      <c r="AY39" s="305">
        <f>SUM(AY9,AY10,AY11,AY12,AY13,AY14,AY15,AY16,AY17,AY18,AY19,AY20,AY21,AY22,AY23,AY24,AY25,AY26,AY27,AY28,AY29,AY30,AY31,AY32,AY33,AY34,AY35,AY36,AY37,AY38)</f>
        <v>40125</v>
      </c>
      <c r="AZ39" s="305"/>
      <c r="BA39" s="305"/>
      <c r="BB39" s="305"/>
    </row>
    <row r="40" spans="1:54" s="37" customFormat="1" ht="18.75" customHeight="1" x14ac:dyDescent="0.45">
      <c r="AH40" s="201"/>
      <c r="AI40" s="201"/>
      <c r="AJ40" s="202"/>
      <c r="AK40" s="202"/>
      <c r="AL40" s="202"/>
      <c r="AM40" s="202"/>
      <c r="AN40" s="85"/>
      <c r="AO40" s="86"/>
      <c r="AP40" s="87"/>
      <c r="AQ40" s="301"/>
      <c r="AR40" s="301"/>
      <c r="AS40" s="301"/>
      <c r="AT40" s="301"/>
      <c r="AU40" s="204"/>
      <c r="AV40" s="204"/>
      <c r="AW40" s="204"/>
      <c r="AX40" s="204"/>
      <c r="AY40" s="305"/>
      <c r="AZ40" s="305"/>
      <c r="BA40" s="305"/>
      <c r="BB40" s="305"/>
    </row>
    <row r="41" spans="1:54" s="37" customFormat="1" ht="18.75" customHeight="1" x14ac:dyDescent="0.45">
      <c r="AZ41" s="67"/>
    </row>
    <row r="42" spans="1:54" s="37" customFormat="1" ht="18.75" customHeight="1" x14ac:dyDescent="0.45">
      <c r="B42" s="258" t="s">
        <v>54</v>
      </c>
      <c r="C42" s="258"/>
      <c r="D42" s="258"/>
      <c r="E42" s="259" t="s">
        <v>55</v>
      </c>
      <c r="F42" s="259"/>
      <c r="G42" s="259"/>
      <c r="H42" s="259"/>
      <c r="I42" s="263" t="s">
        <v>56</v>
      </c>
      <c r="J42" s="263"/>
      <c r="K42" s="263"/>
      <c r="L42" s="263"/>
      <c r="M42" s="263"/>
      <c r="O42" s="278" t="s">
        <v>61</v>
      </c>
      <c r="P42" s="278"/>
      <c r="Q42" s="278"/>
      <c r="R42" s="259" t="s">
        <v>62</v>
      </c>
      <c r="S42" s="259"/>
      <c r="T42" s="259"/>
      <c r="U42" s="259"/>
      <c r="V42" s="259"/>
      <c r="W42" s="259" t="s">
        <v>55</v>
      </c>
      <c r="X42" s="259"/>
      <c r="Y42" s="259"/>
      <c r="Z42" s="279" t="s">
        <v>56</v>
      </c>
      <c r="AA42" s="279"/>
      <c r="AB42" s="279"/>
      <c r="AC42" s="279"/>
      <c r="AE42" s="215" t="s">
        <v>57</v>
      </c>
      <c r="AF42" s="215"/>
      <c r="AG42" s="215"/>
      <c r="AH42" s="280" t="s">
        <v>55</v>
      </c>
      <c r="AI42" s="280"/>
      <c r="AJ42" s="280"/>
      <c r="AK42" s="280"/>
      <c r="AL42" s="279" t="s">
        <v>24</v>
      </c>
      <c r="AM42" s="279"/>
      <c r="AN42" s="279"/>
      <c r="AO42" s="279"/>
      <c r="AP42" s="279"/>
    </row>
    <row r="43" spans="1:54" s="37" customFormat="1" ht="18.75" customHeight="1" x14ac:dyDescent="0.45">
      <c r="B43" s="258"/>
      <c r="C43" s="258"/>
      <c r="D43" s="258"/>
      <c r="E43" s="306">
        <f>AN39</f>
        <v>16.25</v>
      </c>
      <c r="F43" s="306"/>
      <c r="G43" s="306"/>
      <c r="H43" s="306"/>
      <c r="I43" s="307">
        <f>AY39</f>
        <v>40125</v>
      </c>
      <c r="J43" s="307"/>
      <c r="K43" s="307"/>
      <c r="L43" s="307"/>
      <c r="M43" s="307"/>
      <c r="O43" s="278"/>
      <c r="P43" s="278"/>
      <c r="Q43" s="278"/>
      <c r="R43" s="283">
        <f>IFERROR(IF(AY39/AN39&gt;2500,2500,AY39/AN39),"0")</f>
        <v>2469.2307692307691</v>
      </c>
      <c r="S43" s="283"/>
      <c r="T43" s="283"/>
      <c r="U43" s="283"/>
      <c r="V43" s="283"/>
      <c r="W43" s="308">
        <f>-(AN39-INT(AN39))</f>
        <v>-0.25</v>
      </c>
      <c r="X43" s="308"/>
      <c r="Y43" s="308"/>
      <c r="Z43" s="309">
        <f>R43*W43</f>
        <v>-617.30769230769226</v>
      </c>
      <c r="AA43" s="309"/>
      <c r="AB43" s="309"/>
      <c r="AC43" s="309"/>
      <c r="AE43" s="215"/>
      <c r="AF43" s="215"/>
      <c r="AG43" s="215"/>
      <c r="AH43" s="310">
        <f>E43+W43</f>
        <v>16</v>
      </c>
      <c r="AI43" s="310"/>
      <c r="AJ43" s="310"/>
      <c r="AK43" s="310"/>
      <c r="AL43" s="309">
        <f>I43+Z43</f>
        <v>39507.692307692305</v>
      </c>
      <c r="AM43" s="309"/>
      <c r="AN43" s="309"/>
      <c r="AO43" s="309"/>
      <c r="AP43" s="309"/>
    </row>
    <row r="44" spans="1:54" s="37" customFormat="1" ht="18.75" customHeight="1" x14ac:dyDescent="0.45">
      <c r="B44" s="258"/>
      <c r="C44" s="258"/>
      <c r="D44" s="258"/>
      <c r="E44" s="306"/>
      <c r="F44" s="306"/>
      <c r="G44" s="306"/>
      <c r="H44" s="306"/>
      <c r="I44" s="307"/>
      <c r="J44" s="307"/>
      <c r="K44" s="307"/>
      <c r="L44" s="307"/>
      <c r="M44" s="307"/>
      <c r="O44" s="278"/>
      <c r="P44" s="278"/>
      <c r="Q44" s="278"/>
      <c r="R44" s="283"/>
      <c r="S44" s="283"/>
      <c r="T44" s="283"/>
      <c r="U44" s="283"/>
      <c r="V44" s="283"/>
      <c r="W44" s="308"/>
      <c r="X44" s="308"/>
      <c r="Y44" s="308"/>
      <c r="Z44" s="309"/>
      <c r="AA44" s="309"/>
      <c r="AB44" s="309"/>
      <c r="AC44" s="309"/>
      <c r="AE44" s="215"/>
      <c r="AF44" s="215"/>
      <c r="AG44" s="215"/>
      <c r="AH44" s="310"/>
      <c r="AI44" s="310"/>
      <c r="AJ44" s="310"/>
      <c r="AK44" s="310"/>
      <c r="AL44" s="309"/>
      <c r="AM44" s="309"/>
      <c r="AN44" s="309"/>
      <c r="AO44" s="309"/>
      <c r="AP44" s="309"/>
    </row>
    <row r="45" spans="1:54" s="37" customFormat="1" ht="18.75" customHeight="1" x14ac:dyDescent="0.25">
      <c r="A45" s="68"/>
      <c r="B45" s="68"/>
      <c r="C45" s="68"/>
      <c r="D45" s="69"/>
      <c r="E45" s="69"/>
      <c r="F45" s="69"/>
      <c r="G45" s="69"/>
      <c r="H45" s="70"/>
      <c r="I45" s="70"/>
      <c r="J45" s="70"/>
      <c r="K45" s="70"/>
      <c r="L45" s="70"/>
      <c r="N45" s="71"/>
      <c r="O45" s="71"/>
      <c r="P45" s="71"/>
      <c r="Q45" s="72"/>
      <c r="R45" s="72"/>
      <c r="S45" s="72"/>
      <c r="T45" s="72"/>
      <c r="U45" s="72"/>
      <c r="V45" s="69"/>
      <c r="W45" s="69"/>
      <c r="X45" s="69"/>
      <c r="Y45" s="69"/>
      <c r="Z45" s="70"/>
      <c r="AA45" s="70"/>
      <c r="AB45" s="70"/>
      <c r="AC45" s="70"/>
      <c r="AD45" s="70"/>
      <c r="AF45" s="73"/>
      <c r="AG45" s="73"/>
      <c r="AH45" s="73"/>
      <c r="AI45" s="74"/>
      <c r="AJ45" s="74"/>
      <c r="AK45" s="74"/>
      <c r="AL45" s="74"/>
      <c r="AM45" s="72"/>
      <c r="AN45" s="72"/>
      <c r="AO45" s="72"/>
      <c r="AP45" s="72"/>
    </row>
    <row r="46" spans="1:54" s="37" customFormat="1" ht="18.75" customHeight="1" x14ac:dyDescent="0.45">
      <c r="W46" s="53"/>
      <c r="AB46" s="53"/>
    </row>
    <row r="47" spans="1:54" s="37" customFormat="1" ht="18.75" customHeight="1" x14ac:dyDescent="0.45">
      <c r="B47" s="159" t="s">
        <v>7</v>
      </c>
      <c r="C47" s="159"/>
      <c r="D47" s="160" t="s">
        <v>8</v>
      </c>
      <c r="E47" s="161" t="s">
        <v>9</v>
      </c>
      <c r="F47" s="161"/>
      <c r="G47" s="161"/>
      <c r="H47" s="161"/>
      <c r="I47" s="161"/>
      <c r="J47" s="161"/>
      <c r="K47" s="161"/>
      <c r="L47" s="161"/>
      <c r="M47" s="161"/>
      <c r="N47" s="161"/>
      <c r="O47" s="161"/>
      <c r="P47" s="162" t="s">
        <v>38</v>
      </c>
      <c r="Q47" s="162"/>
      <c r="R47" s="162"/>
      <c r="S47" s="162"/>
      <c r="T47" s="162"/>
      <c r="U47" s="162"/>
      <c r="V47" s="162"/>
      <c r="W47" s="162"/>
      <c r="X47" s="163" t="s">
        <v>12</v>
      </c>
      <c r="Y47" s="163"/>
      <c r="Z47" s="163"/>
      <c r="AA47" s="163"/>
      <c r="AB47" s="163" t="s">
        <v>39</v>
      </c>
      <c r="AC47" s="163"/>
      <c r="AD47" s="163"/>
      <c r="AE47" s="163"/>
      <c r="AF47" s="163"/>
      <c r="AG47" s="163"/>
      <c r="AH47" s="163"/>
      <c r="AI47" s="163"/>
      <c r="AJ47" s="164" t="s">
        <v>40</v>
      </c>
      <c r="AK47" s="164"/>
      <c r="AL47" s="164"/>
      <c r="AM47" s="164"/>
      <c r="AN47" s="165" t="s">
        <v>41</v>
      </c>
      <c r="AO47" s="165"/>
      <c r="AP47" s="165"/>
      <c r="AQ47" s="168" t="s">
        <v>72</v>
      </c>
      <c r="AR47" s="168"/>
      <c r="AS47" s="168"/>
      <c r="AT47" s="168"/>
      <c r="AU47" s="314" t="s">
        <v>73</v>
      </c>
      <c r="AV47" s="314"/>
      <c r="AW47" s="314"/>
      <c r="AX47" s="314"/>
      <c r="AY47" s="170" t="s">
        <v>46</v>
      </c>
      <c r="AZ47" s="170"/>
      <c r="BA47" s="170"/>
      <c r="BB47" s="170"/>
    </row>
    <row r="48" spans="1:54" s="37" customFormat="1" ht="18.75" customHeight="1" x14ac:dyDescent="0.45">
      <c r="B48" s="159"/>
      <c r="C48" s="159"/>
      <c r="D48" s="160"/>
      <c r="E48" s="54"/>
      <c r="F48" s="55"/>
      <c r="G48" s="55"/>
      <c r="H48" s="55"/>
      <c r="I48" s="55"/>
      <c r="J48" s="55"/>
      <c r="K48" s="55"/>
      <c r="L48" s="55"/>
      <c r="M48" s="55"/>
      <c r="N48" s="55"/>
      <c r="O48" s="56"/>
      <c r="P48" s="162" t="s">
        <v>10</v>
      </c>
      <c r="Q48" s="162"/>
      <c r="R48" s="162"/>
      <c r="S48" s="162"/>
      <c r="T48" s="163" t="s">
        <v>11</v>
      </c>
      <c r="U48" s="163"/>
      <c r="V48" s="163"/>
      <c r="W48" s="163"/>
      <c r="X48" s="163"/>
      <c r="Y48" s="163"/>
      <c r="Z48" s="163"/>
      <c r="AA48" s="163"/>
      <c r="AB48" s="163" t="s">
        <v>51</v>
      </c>
      <c r="AC48" s="163"/>
      <c r="AD48" s="163"/>
      <c r="AE48" s="163"/>
      <c r="AF48" s="163" t="s">
        <v>52</v>
      </c>
      <c r="AG48" s="163"/>
      <c r="AH48" s="163"/>
      <c r="AI48" s="163"/>
      <c r="AJ48" s="164"/>
      <c r="AK48" s="164"/>
      <c r="AL48" s="164"/>
      <c r="AM48" s="164"/>
      <c r="AN48" s="165"/>
      <c r="AO48" s="165"/>
      <c r="AP48" s="165"/>
      <c r="AQ48" s="168"/>
      <c r="AR48" s="168"/>
      <c r="AS48" s="168"/>
      <c r="AT48" s="168"/>
      <c r="AU48" s="314"/>
      <c r="AV48" s="314"/>
      <c r="AW48" s="314"/>
      <c r="AX48" s="314"/>
      <c r="AY48" s="170"/>
      <c r="AZ48" s="170"/>
      <c r="BA48" s="170"/>
      <c r="BB48" s="170"/>
    </row>
    <row r="49" spans="2:54" s="37" customFormat="1" ht="18.75" customHeight="1" x14ac:dyDescent="0.45">
      <c r="B49" s="159"/>
      <c r="C49" s="159"/>
      <c r="D49" s="160"/>
      <c r="E49" s="174" t="s">
        <v>18</v>
      </c>
      <c r="F49" s="174"/>
      <c r="G49" s="174"/>
      <c r="H49" s="174"/>
      <c r="I49" s="174"/>
      <c r="J49" s="57" t="s">
        <v>19</v>
      </c>
      <c r="K49" s="175" t="s">
        <v>20</v>
      </c>
      <c r="L49" s="175"/>
      <c r="M49" s="175"/>
      <c r="N49" s="175"/>
      <c r="O49" s="175"/>
      <c r="P49" s="162"/>
      <c r="Q49" s="162"/>
      <c r="R49" s="162"/>
      <c r="S49" s="162"/>
      <c r="T49" s="163"/>
      <c r="U49" s="163"/>
      <c r="V49" s="163"/>
      <c r="W49" s="163"/>
      <c r="X49" s="163"/>
      <c r="Y49" s="163"/>
      <c r="Z49" s="163"/>
      <c r="AA49" s="163"/>
      <c r="AB49" s="163"/>
      <c r="AC49" s="163"/>
      <c r="AD49" s="163"/>
      <c r="AE49" s="163"/>
      <c r="AF49" s="163"/>
      <c r="AG49" s="163"/>
      <c r="AH49" s="163"/>
      <c r="AI49" s="163"/>
      <c r="AJ49" s="164"/>
      <c r="AK49" s="164"/>
      <c r="AL49" s="164"/>
      <c r="AM49" s="164"/>
      <c r="AN49" s="165"/>
      <c r="AO49" s="165"/>
      <c r="AP49" s="165"/>
      <c r="AQ49" s="168"/>
      <c r="AR49" s="168"/>
      <c r="AS49" s="168"/>
      <c r="AT49" s="168"/>
      <c r="AU49" s="314"/>
      <c r="AV49" s="314"/>
      <c r="AW49" s="314"/>
      <c r="AX49" s="314"/>
      <c r="AY49" s="170"/>
      <c r="AZ49" s="170"/>
      <c r="BA49" s="170"/>
      <c r="BB49" s="170"/>
    </row>
    <row r="50" spans="2:54" s="37" customFormat="1" ht="18.75" customHeight="1" x14ac:dyDescent="0.45">
      <c r="B50" s="224">
        <v>0</v>
      </c>
      <c r="C50" s="224"/>
      <c r="D50" s="61"/>
      <c r="E50" s="181"/>
      <c r="F50" s="181"/>
      <c r="G50" s="62" t="s">
        <v>23</v>
      </c>
      <c r="H50" s="189"/>
      <c r="I50" s="189"/>
      <c r="J50" s="63" t="s">
        <v>19</v>
      </c>
      <c r="K50" s="181"/>
      <c r="L50" s="181"/>
      <c r="M50" s="62" t="s">
        <v>23</v>
      </c>
      <c r="N50" s="189"/>
      <c r="O50" s="189"/>
      <c r="P50" s="183"/>
      <c r="Q50" s="183"/>
      <c r="R50" s="183"/>
      <c r="S50" s="183"/>
      <c r="T50" s="225"/>
      <c r="U50" s="225"/>
      <c r="V50" s="225"/>
      <c r="W50" s="225"/>
      <c r="X50" s="225"/>
      <c r="Y50" s="225"/>
      <c r="Z50" s="225"/>
      <c r="AA50" s="225"/>
      <c r="AB50" s="225">
        <v>0</v>
      </c>
      <c r="AC50" s="225"/>
      <c r="AD50" s="225"/>
      <c r="AE50" s="225"/>
      <c r="AF50" s="190">
        <v>0</v>
      </c>
      <c r="AG50" s="190"/>
      <c r="AH50" s="190"/>
      <c r="AI50" s="190"/>
      <c r="AJ50" s="226">
        <f t="shared" ref="AJ50:AJ69" si="5">P50+T50+IF((AB50-X50)&gt;0,0,(AB50-X50))</f>
        <v>0</v>
      </c>
      <c r="AK50" s="226"/>
      <c r="AL50" s="226"/>
      <c r="AM50" s="226"/>
      <c r="AN50" s="185">
        <f t="shared" ref="AN50:AN69" si="6">IF(K50-E50&gt;=0,K50-E50,24-E50+K50)-IF(N50-H50&lt;0,1,0)+IF(N50-H50&lt;0,60+(N50-H50),N50-H50)/60</f>
        <v>0</v>
      </c>
      <c r="AO50" s="185"/>
      <c r="AP50" s="185"/>
      <c r="AQ50" s="227">
        <f t="shared" ref="AQ50:AQ69" si="7">AJ50</f>
        <v>0</v>
      </c>
      <c r="AR50" s="227"/>
      <c r="AS50" s="227"/>
      <c r="AT50" s="227"/>
      <c r="AU50" s="228">
        <f t="shared" ref="AU50:AU69" si="8">3500*AN50</f>
        <v>0</v>
      </c>
      <c r="AV50" s="228"/>
      <c r="AW50" s="228"/>
      <c r="AX50" s="228"/>
      <c r="AY50" s="196">
        <f t="shared" ref="AY50:AY69" si="9">MIN(AQ50,AU50)</f>
        <v>0</v>
      </c>
      <c r="AZ50" s="196"/>
      <c r="BA50" s="196"/>
      <c r="BB50" s="196"/>
    </row>
    <row r="51" spans="2:54" s="37" customFormat="1" ht="18.75" customHeight="1" x14ac:dyDescent="0.45">
      <c r="B51" s="224">
        <v>0</v>
      </c>
      <c r="C51" s="224"/>
      <c r="D51" s="61"/>
      <c r="E51" s="181"/>
      <c r="F51" s="181"/>
      <c r="G51" s="62" t="s">
        <v>23</v>
      </c>
      <c r="H51" s="189"/>
      <c r="I51" s="189"/>
      <c r="J51" s="63" t="s">
        <v>19</v>
      </c>
      <c r="K51" s="181"/>
      <c r="L51" s="181"/>
      <c r="M51" s="62" t="s">
        <v>23</v>
      </c>
      <c r="N51" s="189"/>
      <c r="O51" s="189"/>
      <c r="P51" s="183"/>
      <c r="Q51" s="183"/>
      <c r="R51" s="183"/>
      <c r="S51" s="183"/>
      <c r="T51" s="225"/>
      <c r="U51" s="225"/>
      <c r="V51" s="225"/>
      <c r="W51" s="225"/>
      <c r="X51" s="225"/>
      <c r="Y51" s="225"/>
      <c r="Z51" s="225"/>
      <c r="AA51" s="225"/>
      <c r="AB51" s="225">
        <v>0</v>
      </c>
      <c r="AC51" s="225"/>
      <c r="AD51" s="225"/>
      <c r="AE51" s="225"/>
      <c r="AF51" s="190">
        <v>0</v>
      </c>
      <c r="AG51" s="190"/>
      <c r="AH51" s="190"/>
      <c r="AI51" s="190"/>
      <c r="AJ51" s="226">
        <f t="shared" si="5"/>
        <v>0</v>
      </c>
      <c r="AK51" s="226"/>
      <c r="AL51" s="226"/>
      <c r="AM51" s="226"/>
      <c r="AN51" s="185">
        <f t="shared" si="6"/>
        <v>0</v>
      </c>
      <c r="AO51" s="185"/>
      <c r="AP51" s="185"/>
      <c r="AQ51" s="227">
        <f t="shared" si="7"/>
        <v>0</v>
      </c>
      <c r="AR51" s="227"/>
      <c r="AS51" s="227"/>
      <c r="AT51" s="227"/>
      <c r="AU51" s="228">
        <f t="shared" si="8"/>
        <v>0</v>
      </c>
      <c r="AV51" s="228"/>
      <c r="AW51" s="228"/>
      <c r="AX51" s="228"/>
      <c r="AY51" s="196">
        <f t="shared" si="9"/>
        <v>0</v>
      </c>
      <c r="AZ51" s="196"/>
      <c r="BA51" s="196"/>
      <c r="BB51" s="196"/>
    </row>
    <row r="52" spans="2:54" s="37" customFormat="1" ht="18.75" customHeight="1" x14ac:dyDescent="0.45">
      <c r="B52" s="224">
        <v>0</v>
      </c>
      <c r="C52" s="224"/>
      <c r="D52" s="61"/>
      <c r="E52" s="181"/>
      <c r="F52" s="181"/>
      <c r="G52" s="62" t="s">
        <v>23</v>
      </c>
      <c r="H52" s="189"/>
      <c r="I52" s="189"/>
      <c r="J52" s="63" t="s">
        <v>19</v>
      </c>
      <c r="K52" s="181"/>
      <c r="L52" s="181"/>
      <c r="M52" s="62" t="s">
        <v>23</v>
      </c>
      <c r="N52" s="189"/>
      <c r="O52" s="189"/>
      <c r="P52" s="183"/>
      <c r="Q52" s="183"/>
      <c r="R52" s="183"/>
      <c r="S52" s="183"/>
      <c r="T52" s="225"/>
      <c r="U52" s="225"/>
      <c r="V52" s="225"/>
      <c r="W52" s="225"/>
      <c r="X52" s="225"/>
      <c r="Y52" s="225"/>
      <c r="Z52" s="225"/>
      <c r="AA52" s="225"/>
      <c r="AB52" s="225">
        <v>0</v>
      </c>
      <c r="AC52" s="225"/>
      <c r="AD52" s="225"/>
      <c r="AE52" s="225"/>
      <c r="AF52" s="190">
        <v>0</v>
      </c>
      <c r="AG52" s="190"/>
      <c r="AH52" s="190"/>
      <c r="AI52" s="190"/>
      <c r="AJ52" s="226">
        <f t="shared" si="5"/>
        <v>0</v>
      </c>
      <c r="AK52" s="226"/>
      <c r="AL52" s="226"/>
      <c r="AM52" s="226"/>
      <c r="AN52" s="185">
        <f t="shared" si="6"/>
        <v>0</v>
      </c>
      <c r="AO52" s="185"/>
      <c r="AP52" s="185"/>
      <c r="AQ52" s="227">
        <f t="shared" si="7"/>
        <v>0</v>
      </c>
      <c r="AR52" s="227"/>
      <c r="AS52" s="227"/>
      <c r="AT52" s="227"/>
      <c r="AU52" s="228">
        <f t="shared" si="8"/>
        <v>0</v>
      </c>
      <c r="AV52" s="228"/>
      <c r="AW52" s="228"/>
      <c r="AX52" s="228"/>
      <c r="AY52" s="196">
        <f t="shared" si="9"/>
        <v>0</v>
      </c>
      <c r="AZ52" s="196"/>
      <c r="BA52" s="196"/>
      <c r="BB52" s="196"/>
    </row>
    <row r="53" spans="2:54" s="37" customFormat="1" ht="18.75" customHeight="1" x14ac:dyDescent="0.45">
      <c r="B53" s="224" t="s">
        <v>53</v>
      </c>
      <c r="C53" s="224"/>
      <c r="D53" s="61"/>
      <c r="E53" s="181"/>
      <c r="F53" s="181"/>
      <c r="G53" s="62" t="s">
        <v>23</v>
      </c>
      <c r="H53" s="189"/>
      <c r="I53" s="189"/>
      <c r="J53" s="63" t="s">
        <v>19</v>
      </c>
      <c r="K53" s="181"/>
      <c r="L53" s="181"/>
      <c r="M53" s="62" t="s">
        <v>23</v>
      </c>
      <c r="N53" s="189"/>
      <c r="O53" s="189"/>
      <c r="P53" s="183"/>
      <c r="Q53" s="183"/>
      <c r="R53" s="183"/>
      <c r="S53" s="183"/>
      <c r="T53" s="225"/>
      <c r="U53" s="225"/>
      <c r="V53" s="225"/>
      <c r="W53" s="225"/>
      <c r="X53" s="225"/>
      <c r="Y53" s="225"/>
      <c r="Z53" s="225"/>
      <c r="AA53" s="225"/>
      <c r="AB53" s="225">
        <v>0</v>
      </c>
      <c r="AC53" s="225"/>
      <c r="AD53" s="225"/>
      <c r="AE53" s="225"/>
      <c r="AF53" s="190">
        <v>0</v>
      </c>
      <c r="AG53" s="190"/>
      <c r="AH53" s="190"/>
      <c r="AI53" s="190"/>
      <c r="AJ53" s="226">
        <f t="shared" si="5"/>
        <v>0</v>
      </c>
      <c r="AK53" s="226"/>
      <c r="AL53" s="226"/>
      <c r="AM53" s="226"/>
      <c r="AN53" s="185">
        <f t="shared" si="6"/>
        <v>0</v>
      </c>
      <c r="AO53" s="185"/>
      <c r="AP53" s="185"/>
      <c r="AQ53" s="227">
        <f t="shared" si="7"/>
        <v>0</v>
      </c>
      <c r="AR53" s="227"/>
      <c r="AS53" s="227"/>
      <c r="AT53" s="227"/>
      <c r="AU53" s="228">
        <f t="shared" si="8"/>
        <v>0</v>
      </c>
      <c r="AV53" s="228"/>
      <c r="AW53" s="228"/>
      <c r="AX53" s="228"/>
      <c r="AY53" s="196">
        <f t="shared" si="9"/>
        <v>0</v>
      </c>
      <c r="AZ53" s="196"/>
      <c r="BA53" s="196"/>
      <c r="BB53" s="196"/>
    </row>
    <row r="54" spans="2:54" s="37" customFormat="1" ht="18.75" customHeight="1" x14ac:dyDescent="0.45">
      <c r="B54" s="180" t="s">
        <v>53</v>
      </c>
      <c r="C54" s="180"/>
      <c r="D54" s="61"/>
      <c r="E54" s="181"/>
      <c r="F54" s="181"/>
      <c r="G54" s="62" t="s">
        <v>23</v>
      </c>
      <c r="H54" s="189"/>
      <c r="I54" s="189"/>
      <c r="J54" s="63" t="s">
        <v>19</v>
      </c>
      <c r="K54" s="181"/>
      <c r="L54" s="181"/>
      <c r="M54" s="62" t="s">
        <v>23</v>
      </c>
      <c r="N54" s="189"/>
      <c r="O54" s="189"/>
      <c r="P54" s="183"/>
      <c r="Q54" s="183"/>
      <c r="R54" s="183"/>
      <c r="S54" s="183"/>
      <c r="T54" s="190"/>
      <c r="U54" s="190"/>
      <c r="V54" s="190"/>
      <c r="W54" s="190"/>
      <c r="X54" s="190"/>
      <c r="Y54" s="190"/>
      <c r="Z54" s="190"/>
      <c r="AA54" s="190"/>
      <c r="AB54" s="190">
        <v>0</v>
      </c>
      <c r="AC54" s="190"/>
      <c r="AD54" s="190"/>
      <c r="AE54" s="190"/>
      <c r="AF54" s="190">
        <v>0</v>
      </c>
      <c r="AG54" s="190"/>
      <c r="AH54" s="190"/>
      <c r="AI54" s="190"/>
      <c r="AJ54" s="226">
        <f t="shared" si="5"/>
        <v>0</v>
      </c>
      <c r="AK54" s="226"/>
      <c r="AL54" s="226"/>
      <c r="AM54" s="226"/>
      <c r="AN54" s="185">
        <f t="shared" si="6"/>
        <v>0</v>
      </c>
      <c r="AO54" s="185"/>
      <c r="AP54" s="185"/>
      <c r="AQ54" s="227">
        <f t="shared" si="7"/>
        <v>0</v>
      </c>
      <c r="AR54" s="227"/>
      <c r="AS54" s="227"/>
      <c r="AT54" s="227"/>
      <c r="AU54" s="228">
        <f t="shared" si="8"/>
        <v>0</v>
      </c>
      <c r="AV54" s="228"/>
      <c r="AW54" s="228"/>
      <c r="AX54" s="228"/>
      <c r="AY54" s="196">
        <f t="shared" si="9"/>
        <v>0</v>
      </c>
      <c r="AZ54" s="196"/>
      <c r="BA54" s="196"/>
      <c r="BB54" s="196"/>
    </row>
    <row r="55" spans="2:54" s="37" customFormat="1" ht="18.75" customHeight="1" x14ac:dyDescent="0.45">
      <c r="B55" s="180" t="s">
        <v>53</v>
      </c>
      <c r="C55" s="180"/>
      <c r="D55" s="64"/>
      <c r="E55" s="181"/>
      <c r="F55" s="181"/>
      <c r="G55" s="65" t="s">
        <v>23</v>
      </c>
      <c r="H55" s="189"/>
      <c r="I55" s="189"/>
      <c r="J55" s="66" t="s">
        <v>19</v>
      </c>
      <c r="K55" s="181"/>
      <c r="L55" s="181"/>
      <c r="M55" s="65" t="s">
        <v>23</v>
      </c>
      <c r="N55" s="189"/>
      <c r="O55" s="189"/>
      <c r="P55" s="183"/>
      <c r="Q55" s="183"/>
      <c r="R55" s="183"/>
      <c r="S55" s="183"/>
      <c r="T55" s="190"/>
      <c r="U55" s="190"/>
      <c r="V55" s="190"/>
      <c r="W55" s="190"/>
      <c r="X55" s="190"/>
      <c r="Y55" s="190"/>
      <c r="Z55" s="190"/>
      <c r="AA55" s="190"/>
      <c r="AB55" s="190">
        <v>0</v>
      </c>
      <c r="AC55" s="190"/>
      <c r="AD55" s="190"/>
      <c r="AE55" s="190"/>
      <c r="AF55" s="190">
        <v>0</v>
      </c>
      <c r="AG55" s="190"/>
      <c r="AH55" s="190"/>
      <c r="AI55" s="190"/>
      <c r="AJ55" s="236">
        <f t="shared" si="5"/>
        <v>0</v>
      </c>
      <c r="AK55" s="236"/>
      <c r="AL55" s="236"/>
      <c r="AM55" s="236"/>
      <c r="AN55" s="185">
        <f t="shared" si="6"/>
        <v>0</v>
      </c>
      <c r="AO55" s="185"/>
      <c r="AP55" s="185"/>
      <c r="AQ55" s="188">
        <f t="shared" si="7"/>
        <v>0</v>
      </c>
      <c r="AR55" s="188"/>
      <c r="AS55" s="188"/>
      <c r="AT55" s="188"/>
      <c r="AU55" s="237">
        <f t="shared" si="8"/>
        <v>0</v>
      </c>
      <c r="AV55" s="237"/>
      <c r="AW55" s="237"/>
      <c r="AX55" s="237"/>
      <c r="AY55" s="156">
        <f t="shared" si="9"/>
        <v>0</v>
      </c>
      <c r="AZ55" s="156"/>
      <c r="BA55" s="156"/>
      <c r="BB55" s="156"/>
    </row>
    <row r="56" spans="2:54" s="37" customFormat="1" ht="18.75" customHeight="1" x14ac:dyDescent="0.45">
      <c r="B56" s="224">
        <v>0</v>
      </c>
      <c r="C56" s="224"/>
      <c r="D56" s="61"/>
      <c r="E56" s="181"/>
      <c r="F56" s="181"/>
      <c r="G56" s="62" t="s">
        <v>23</v>
      </c>
      <c r="H56" s="189"/>
      <c r="I56" s="189"/>
      <c r="J56" s="63" t="s">
        <v>19</v>
      </c>
      <c r="K56" s="181"/>
      <c r="L56" s="181"/>
      <c r="M56" s="62" t="s">
        <v>23</v>
      </c>
      <c r="N56" s="189"/>
      <c r="O56" s="189"/>
      <c r="P56" s="183"/>
      <c r="Q56" s="183"/>
      <c r="R56" s="183"/>
      <c r="S56" s="183"/>
      <c r="T56" s="225"/>
      <c r="U56" s="225"/>
      <c r="V56" s="225"/>
      <c r="W56" s="225"/>
      <c r="X56" s="225"/>
      <c r="Y56" s="225"/>
      <c r="Z56" s="225"/>
      <c r="AA56" s="225"/>
      <c r="AB56" s="225">
        <v>0</v>
      </c>
      <c r="AC56" s="225"/>
      <c r="AD56" s="225"/>
      <c r="AE56" s="225"/>
      <c r="AF56" s="190">
        <v>0</v>
      </c>
      <c r="AG56" s="190"/>
      <c r="AH56" s="190"/>
      <c r="AI56" s="190"/>
      <c r="AJ56" s="230">
        <f t="shared" si="5"/>
        <v>0</v>
      </c>
      <c r="AK56" s="230"/>
      <c r="AL56" s="230"/>
      <c r="AM56" s="230"/>
      <c r="AN56" s="231">
        <f t="shared" si="6"/>
        <v>0</v>
      </c>
      <c r="AO56" s="231"/>
      <c r="AP56" s="231"/>
      <c r="AQ56" s="233">
        <f t="shared" si="7"/>
        <v>0</v>
      </c>
      <c r="AR56" s="233"/>
      <c r="AS56" s="233"/>
      <c r="AT56" s="233"/>
      <c r="AU56" s="234">
        <f t="shared" si="8"/>
        <v>0</v>
      </c>
      <c r="AV56" s="234"/>
      <c r="AW56" s="234"/>
      <c r="AX56" s="234"/>
      <c r="AY56" s="235">
        <f t="shared" si="9"/>
        <v>0</v>
      </c>
      <c r="AZ56" s="235"/>
      <c r="BA56" s="235"/>
      <c r="BB56" s="235"/>
    </row>
    <row r="57" spans="2:54" s="37" customFormat="1" ht="18.75" customHeight="1" x14ac:dyDescent="0.45">
      <c r="B57" s="224">
        <v>0</v>
      </c>
      <c r="C57" s="224"/>
      <c r="D57" s="61"/>
      <c r="E57" s="181"/>
      <c r="F57" s="181"/>
      <c r="G57" s="62" t="s">
        <v>23</v>
      </c>
      <c r="H57" s="189"/>
      <c r="I57" s="189"/>
      <c r="J57" s="63" t="s">
        <v>19</v>
      </c>
      <c r="K57" s="181"/>
      <c r="L57" s="181"/>
      <c r="M57" s="62" t="s">
        <v>23</v>
      </c>
      <c r="N57" s="189"/>
      <c r="O57" s="189"/>
      <c r="P57" s="183"/>
      <c r="Q57" s="183"/>
      <c r="R57" s="183"/>
      <c r="S57" s="183"/>
      <c r="T57" s="225"/>
      <c r="U57" s="225"/>
      <c r="V57" s="225"/>
      <c r="W57" s="225"/>
      <c r="X57" s="225"/>
      <c r="Y57" s="225"/>
      <c r="Z57" s="225"/>
      <c r="AA57" s="225"/>
      <c r="AB57" s="225">
        <v>0</v>
      </c>
      <c r="AC57" s="225"/>
      <c r="AD57" s="225"/>
      <c r="AE57" s="225"/>
      <c r="AF57" s="190">
        <v>0</v>
      </c>
      <c r="AG57" s="190"/>
      <c r="AH57" s="190"/>
      <c r="AI57" s="190"/>
      <c r="AJ57" s="226">
        <f t="shared" si="5"/>
        <v>0</v>
      </c>
      <c r="AK57" s="226"/>
      <c r="AL57" s="226"/>
      <c r="AM57" s="226"/>
      <c r="AN57" s="185">
        <f t="shared" si="6"/>
        <v>0</v>
      </c>
      <c r="AO57" s="185"/>
      <c r="AP57" s="185"/>
      <c r="AQ57" s="227">
        <f t="shared" si="7"/>
        <v>0</v>
      </c>
      <c r="AR57" s="227"/>
      <c r="AS57" s="227"/>
      <c r="AT57" s="227"/>
      <c r="AU57" s="228">
        <f t="shared" si="8"/>
        <v>0</v>
      </c>
      <c r="AV57" s="228"/>
      <c r="AW57" s="228"/>
      <c r="AX57" s="228"/>
      <c r="AY57" s="196">
        <f t="shared" si="9"/>
        <v>0</v>
      </c>
      <c r="AZ57" s="196"/>
      <c r="BA57" s="196"/>
      <c r="BB57" s="196"/>
    </row>
    <row r="58" spans="2:54" s="37" customFormat="1" ht="18.75" customHeight="1" x14ac:dyDescent="0.45">
      <c r="B58" s="224">
        <v>0</v>
      </c>
      <c r="C58" s="224"/>
      <c r="D58" s="61"/>
      <c r="E58" s="181"/>
      <c r="F58" s="181"/>
      <c r="G58" s="62" t="s">
        <v>23</v>
      </c>
      <c r="H58" s="189"/>
      <c r="I58" s="189"/>
      <c r="J58" s="63" t="s">
        <v>19</v>
      </c>
      <c r="K58" s="181"/>
      <c r="L58" s="181"/>
      <c r="M58" s="62" t="s">
        <v>23</v>
      </c>
      <c r="N58" s="189"/>
      <c r="O58" s="189"/>
      <c r="P58" s="183"/>
      <c r="Q58" s="183"/>
      <c r="R58" s="183"/>
      <c r="S58" s="183"/>
      <c r="T58" s="225"/>
      <c r="U58" s="225"/>
      <c r="V58" s="225"/>
      <c r="W58" s="225"/>
      <c r="X58" s="225"/>
      <c r="Y58" s="225"/>
      <c r="Z58" s="225"/>
      <c r="AA58" s="225"/>
      <c r="AB58" s="225">
        <v>0</v>
      </c>
      <c r="AC58" s="225"/>
      <c r="AD58" s="225"/>
      <c r="AE58" s="225"/>
      <c r="AF58" s="190">
        <v>0</v>
      </c>
      <c r="AG58" s="190"/>
      <c r="AH58" s="190"/>
      <c r="AI58" s="190"/>
      <c r="AJ58" s="226">
        <f t="shared" si="5"/>
        <v>0</v>
      </c>
      <c r="AK58" s="226"/>
      <c r="AL58" s="226"/>
      <c r="AM58" s="226"/>
      <c r="AN58" s="185">
        <f t="shared" si="6"/>
        <v>0</v>
      </c>
      <c r="AO58" s="185"/>
      <c r="AP58" s="185"/>
      <c r="AQ58" s="227">
        <f t="shared" si="7"/>
        <v>0</v>
      </c>
      <c r="AR58" s="227"/>
      <c r="AS58" s="227"/>
      <c r="AT58" s="227"/>
      <c r="AU58" s="228">
        <f t="shared" si="8"/>
        <v>0</v>
      </c>
      <c r="AV58" s="228"/>
      <c r="AW58" s="228"/>
      <c r="AX58" s="228"/>
      <c r="AY58" s="196">
        <f t="shared" si="9"/>
        <v>0</v>
      </c>
      <c r="AZ58" s="196"/>
      <c r="BA58" s="196"/>
      <c r="BB58" s="196"/>
    </row>
    <row r="59" spans="2:54" s="37" customFormat="1" ht="18.75" customHeight="1" x14ac:dyDescent="0.45">
      <c r="B59" s="224">
        <v>0</v>
      </c>
      <c r="C59" s="224"/>
      <c r="D59" s="61"/>
      <c r="E59" s="181"/>
      <c r="F59" s="181"/>
      <c r="G59" s="62" t="s">
        <v>23</v>
      </c>
      <c r="H59" s="189"/>
      <c r="I59" s="189"/>
      <c r="J59" s="63" t="s">
        <v>19</v>
      </c>
      <c r="K59" s="181"/>
      <c r="L59" s="181"/>
      <c r="M59" s="62" t="s">
        <v>23</v>
      </c>
      <c r="N59" s="189"/>
      <c r="O59" s="189"/>
      <c r="P59" s="183"/>
      <c r="Q59" s="183"/>
      <c r="R59" s="183"/>
      <c r="S59" s="183"/>
      <c r="T59" s="225"/>
      <c r="U59" s="225"/>
      <c r="V59" s="225"/>
      <c r="W59" s="225"/>
      <c r="X59" s="225"/>
      <c r="Y59" s="225"/>
      <c r="Z59" s="225"/>
      <c r="AA59" s="225"/>
      <c r="AB59" s="225">
        <v>0</v>
      </c>
      <c r="AC59" s="225"/>
      <c r="AD59" s="225"/>
      <c r="AE59" s="225"/>
      <c r="AF59" s="190">
        <v>0</v>
      </c>
      <c r="AG59" s="190"/>
      <c r="AH59" s="190"/>
      <c r="AI59" s="190"/>
      <c r="AJ59" s="226">
        <f t="shared" si="5"/>
        <v>0</v>
      </c>
      <c r="AK59" s="226"/>
      <c r="AL59" s="226"/>
      <c r="AM59" s="226"/>
      <c r="AN59" s="185">
        <f t="shared" si="6"/>
        <v>0</v>
      </c>
      <c r="AO59" s="185"/>
      <c r="AP59" s="185"/>
      <c r="AQ59" s="227">
        <f t="shared" si="7"/>
        <v>0</v>
      </c>
      <c r="AR59" s="227"/>
      <c r="AS59" s="227"/>
      <c r="AT59" s="227"/>
      <c r="AU59" s="228">
        <f t="shared" si="8"/>
        <v>0</v>
      </c>
      <c r="AV59" s="228"/>
      <c r="AW59" s="228"/>
      <c r="AX59" s="228"/>
      <c r="AY59" s="196">
        <f t="shared" si="9"/>
        <v>0</v>
      </c>
      <c r="AZ59" s="196"/>
      <c r="BA59" s="196"/>
      <c r="BB59" s="196"/>
    </row>
    <row r="60" spans="2:54" s="37" customFormat="1" ht="18.75" customHeight="1" x14ac:dyDescent="0.45">
      <c r="B60" s="224" t="s">
        <v>53</v>
      </c>
      <c r="C60" s="224"/>
      <c r="D60" s="61"/>
      <c r="E60" s="181"/>
      <c r="F60" s="181"/>
      <c r="G60" s="62" t="s">
        <v>23</v>
      </c>
      <c r="H60" s="189"/>
      <c r="I60" s="189"/>
      <c r="J60" s="63" t="s">
        <v>19</v>
      </c>
      <c r="K60" s="181"/>
      <c r="L60" s="181"/>
      <c r="M60" s="62" t="s">
        <v>23</v>
      </c>
      <c r="N60" s="189"/>
      <c r="O60" s="189"/>
      <c r="P60" s="183"/>
      <c r="Q60" s="183"/>
      <c r="R60" s="183"/>
      <c r="S60" s="183"/>
      <c r="T60" s="225"/>
      <c r="U60" s="225"/>
      <c r="V60" s="225"/>
      <c r="W60" s="225"/>
      <c r="X60" s="225"/>
      <c r="Y60" s="225"/>
      <c r="Z60" s="225"/>
      <c r="AA60" s="225"/>
      <c r="AB60" s="225">
        <v>0</v>
      </c>
      <c r="AC60" s="225"/>
      <c r="AD60" s="225"/>
      <c r="AE60" s="225"/>
      <c r="AF60" s="190">
        <v>0</v>
      </c>
      <c r="AG60" s="190"/>
      <c r="AH60" s="190"/>
      <c r="AI60" s="190"/>
      <c r="AJ60" s="226">
        <f t="shared" si="5"/>
        <v>0</v>
      </c>
      <c r="AK60" s="226"/>
      <c r="AL60" s="226"/>
      <c r="AM60" s="226"/>
      <c r="AN60" s="185">
        <f t="shared" si="6"/>
        <v>0</v>
      </c>
      <c r="AO60" s="185"/>
      <c r="AP60" s="185"/>
      <c r="AQ60" s="227">
        <f t="shared" si="7"/>
        <v>0</v>
      </c>
      <c r="AR60" s="227"/>
      <c r="AS60" s="227"/>
      <c r="AT60" s="227"/>
      <c r="AU60" s="228">
        <f t="shared" si="8"/>
        <v>0</v>
      </c>
      <c r="AV60" s="228"/>
      <c r="AW60" s="228"/>
      <c r="AX60" s="228"/>
      <c r="AY60" s="196">
        <f t="shared" si="9"/>
        <v>0</v>
      </c>
      <c r="AZ60" s="196"/>
      <c r="BA60" s="196"/>
      <c r="BB60" s="196"/>
    </row>
    <row r="61" spans="2:54" s="37" customFormat="1" ht="18.75" customHeight="1" x14ac:dyDescent="0.45">
      <c r="B61" s="180" t="s">
        <v>53</v>
      </c>
      <c r="C61" s="180"/>
      <c r="D61" s="61"/>
      <c r="E61" s="181"/>
      <c r="F61" s="181"/>
      <c r="G61" s="62" t="s">
        <v>23</v>
      </c>
      <c r="H61" s="189"/>
      <c r="I61" s="189"/>
      <c r="J61" s="63" t="s">
        <v>19</v>
      </c>
      <c r="K61" s="181"/>
      <c r="L61" s="181"/>
      <c r="M61" s="62" t="s">
        <v>23</v>
      </c>
      <c r="N61" s="189"/>
      <c r="O61" s="189"/>
      <c r="P61" s="183"/>
      <c r="Q61" s="183"/>
      <c r="R61" s="183"/>
      <c r="S61" s="183"/>
      <c r="T61" s="190"/>
      <c r="U61" s="190"/>
      <c r="V61" s="190"/>
      <c r="W61" s="190"/>
      <c r="X61" s="190"/>
      <c r="Y61" s="190"/>
      <c r="Z61" s="190"/>
      <c r="AA61" s="190"/>
      <c r="AB61" s="190">
        <v>0</v>
      </c>
      <c r="AC61" s="190"/>
      <c r="AD61" s="190"/>
      <c r="AE61" s="190"/>
      <c r="AF61" s="190">
        <v>0</v>
      </c>
      <c r="AG61" s="190"/>
      <c r="AH61" s="190"/>
      <c r="AI61" s="190"/>
      <c r="AJ61" s="226">
        <f t="shared" si="5"/>
        <v>0</v>
      </c>
      <c r="AK61" s="226"/>
      <c r="AL61" s="226"/>
      <c r="AM61" s="226"/>
      <c r="AN61" s="185">
        <f t="shared" si="6"/>
        <v>0</v>
      </c>
      <c r="AO61" s="185"/>
      <c r="AP61" s="185"/>
      <c r="AQ61" s="227">
        <f t="shared" si="7"/>
        <v>0</v>
      </c>
      <c r="AR61" s="227"/>
      <c r="AS61" s="227"/>
      <c r="AT61" s="227"/>
      <c r="AU61" s="228">
        <f t="shared" si="8"/>
        <v>0</v>
      </c>
      <c r="AV61" s="228"/>
      <c r="AW61" s="228"/>
      <c r="AX61" s="228"/>
      <c r="AY61" s="196">
        <f t="shared" si="9"/>
        <v>0</v>
      </c>
      <c r="AZ61" s="196"/>
      <c r="BA61" s="196"/>
      <c r="BB61" s="196"/>
    </row>
    <row r="62" spans="2:54" s="37" customFormat="1" ht="18.75" customHeight="1" x14ac:dyDescent="0.45">
      <c r="B62" s="180" t="s">
        <v>53</v>
      </c>
      <c r="C62" s="180"/>
      <c r="D62" s="64"/>
      <c r="E62" s="181"/>
      <c r="F62" s="181"/>
      <c r="G62" s="65" t="s">
        <v>23</v>
      </c>
      <c r="H62" s="189"/>
      <c r="I62" s="189"/>
      <c r="J62" s="66" t="s">
        <v>19</v>
      </c>
      <c r="K62" s="181"/>
      <c r="L62" s="181"/>
      <c r="M62" s="65" t="s">
        <v>23</v>
      </c>
      <c r="N62" s="189"/>
      <c r="O62" s="189"/>
      <c r="P62" s="183"/>
      <c r="Q62" s="183"/>
      <c r="R62" s="183"/>
      <c r="S62" s="183"/>
      <c r="T62" s="190"/>
      <c r="U62" s="190"/>
      <c r="V62" s="190"/>
      <c r="W62" s="190"/>
      <c r="X62" s="190"/>
      <c r="Y62" s="190"/>
      <c r="Z62" s="190"/>
      <c r="AA62" s="190"/>
      <c r="AB62" s="190">
        <v>0</v>
      </c>
      <c r="AC62" s="190"/>
      <c r="AD62" s="190"/>
      <c r="AE62" s="190"/>
      <c r="AF62" s="190">
        <v>0</v>
      </c>
      <c r="AG62" s="190"/>
      <c r="AH62" s="190"/>
      <c r="AI62" s="190"/>
      <c r="AJ62" s="236">
        <f t="shared" si="5"/>
        <v>0</v>
      </c>
      <c r="AK62" s="236"/>
      <c r="AL62" s="236"/>
      <c r="AM62" s="236"/>
      <c r="AN62" s="185">
        <f t="shared" si="6"/>
        <v>0</v>
      </c>
      <c r="AO62" s="185"/>
      <c r="AP62" s="185"/>
      <c r="AQ62" s="188">
        <f t="shared" si="7"/>
        <v>0</v>
      </c>
      <c r="AR62" s="188"/>
      <c r="AS62" s="188"/>
      <c r="AT62" s="188"/>
      <c r="AU62" s="237">
        <f t="shared" si="8"/>
        <v>0</v>
      </c>
      <c r="AV62" s="237"/>
      <c r="AW62" s="237"/>
      <c r="AX62" s="237"/>
      <c r="AY62" s="156">
        <f t="shared" si="9"/>
        <v>0</v>
      </c>
      <c r="AZ62" s="156"/>
      <c r="BA62" s="156"/>
      <c r="BB62" s="156"/>
    </row>
    <row r="63" spans="2:54" s="37" customFormat="1" ht="18.75" customHeight="1" x14ac:dyDescent="0.45">
      <c r="B63" s="224">
        <v>0</v>
      </c>
      <c r="C63" s="224"/>
      <c r="D63" s="61"/>
      <c r="E63" s="181"/>
      <c r="F63" s="181"/>
      <c r="G63" s="62" t="s">
        <v>23</v>
      </c>
      <c r="H63" s="189"/>
      <c r="I63" s="189"/>
      <c r="J63" s="63" t="s">
        <v>19</v>
      </c>
      <c r="K63" s="181"/>
      <c r="L63" s="181"/>
      <c r="M63" s="62" t="s">
        <v>23</v>
      </c>
      <c r="N63" s="189"/>
      <c r="O63" s="189"/>
      <c r="P63" s="183"/>
      <c r="Q63" s="183"/>
      <c r="R63" s="183"/>
      <c r="S63" s="183"/>
      <c r="T63" s="225"/>
      <c r="U63" s="225"/>
      <c r="V63" s="225"/>
      <c r="W63" s="225"/>
      <c r="X63" s="225"/>
      <c r="Y63" s="225"/>
      <c r="Z63" s="225"/>
      <c r="AA63" s="225"/>
      <c r="AB63" s="225">
        <v>0</v>
      </c>
      <c r="AC63" s="225"/>
      <c r="AD63" s="225"/>
      <c r="AE63" s="225"/>
      <c r="AF63" s="190">
        <v>0</v>
      </c>
      <c r="AG63" s="190"/>
      <c r="AH63" s="190"/>
      <c r="AI63" s="190"/>
      <c r="AJ63" s="230">
        <f t="shared" si="5"/>
        <v>0</v>
      </c>
      <c r="AK63" s="230"/>
      <c r="AL63" s="230"/>
      <c r="AM63" s="230"/>
      <c r="AN63" s="231">
        <f t="shared" si="6"/>
        <v>0</v>
      </c>
      <c r="AO63" s="231"/>
      <c r="AP63" s="231"/>
      <c r="AQ63" s="233">
        <f t="shared" si="7"/>
        <v>0</v>
      </c>
      <c r="AR63" s="233"/>
      <c r="AS63" s="233"/>
      <c r="AT63" s="233"/>
      <c r="AU63" s="234">
        <f t="shared" si="8"/>
        <v>0</v>
      </c>
      <c r="AV63" s="234"/>
      <c r="AW63" s="234"/>
      <c r="AX63" s="234"/>
      <c r="AY63" s="235">
        <f t="shared" si="9"/>
        <v>0</v>
      </c>
      <c r="AZ63" s="235"/>
      <c r="BA63" s="235"/>
      <c r="BB63" s="235"/>
    </row>
    <row r="64" spans="2:54" s="37" customFormat="1" ht="18.75" customHeight="1" x14ac:dyDescent="0.45">
      <c r="B64" s="224">
        <v>0</v>
      </c>
      <c r="C64" s="224"/>
      <c r="D64" s="61"/>
      <c r="E64" s="181"/>
      <c r="F64" s="181"/>
      <c r="G64" s="62" t="s">
        <v>23</v>
      </c>
      <c r="H64" s="189"/>
      <c r="I64" s="189"/>
      <c r="J64" s="63" t="s">
        <v>19</v>
      </c>
      <c r="K64" s="181"/>
      <c r="L64" s="181"/>
      <c r="M64" s="62" t="s">
        <v>23</v>
      </c>
      <c r="N64" s="189"/>
      <c r="O64" s="189"/>
      <c r="P64" s="183"/>
      <c r="Q64" s="183"/>
      <c r="R64" s="183"/>
      <c r="S64" s="183"/>
      <c r="T64" s="225"/>
      <c r="U64" s="225"/>
      <c r="V64" s="225"/>
      <c r="W64" s="225"/>
      <c r="X64" s="225"/>
      <c r="Y64" s="225"/>
      <c r="Z64" s="225"/>
      <c r="AA64" s="225"/>
      <c r="AB64" s="225">
        <v>0</v>
      </c>
      <c r="AC64" s="225"/>
      <c r="AD64" s="225"/>
      <c r="AE64" s="225"/>
      <c r="AF64" s="190">
        <v>0</v>
      </c>
      <c r="AG64" s="190"/>
      <c r="AH64" s="190"/>
      <c r="AI64" s="190"/>
      <c r="AJ64" s="226">
        <f t="shared" si="5"/>
        <v>0</v>
      </c>
      <c r="AK64" s="226"/>
      <c r="AL64" s="226"/>
      <c r="AM64" s="226"/>
      <c r="AN64" s="185">
        <f t="shared" si="6"/>
        <v>0</v>
      </c>
      <c r="AO64" s="185"/>
      <c r="AP64" s="185"/>
      <c r="AQ64" s="227">
        <f t="shared" si="7"/>
        <v>0</v>
      </c>
      <c r="AR64" s="227"/>
      <c r="AS64" s="227"/>
      <c r="AT64" s="227"/>
      <c r="AU64" s="228">
        <f t="shared" si="8"/>
        <v>0</v>
      </c>
      <c r="AV64" s="228"/>
      <c r="AW64" s="228"/>
      <c r="AX64" s="228"/>
      <c r="AY64" s="196">
        <f t="shared" si="9"/>
        <v>0</v>
      </c>
      <c r="AZ64" s="196"/>
      <c r="BA64" s="196"/>
      <c r="BB64" s="196"/>
    </row>
    <row r="65" spans="2:56" s="37" customFormat="1" ht="18.75" customHeight="1" x14ac:dyDescent="0.45">
      <c r="B65" s="224">
        <v>0</v>
      </c>
      <c r="C65" s="224"/>
      <c r="D65" s="61"/>
      <c r="E65" s="181"/>
      <c r="F65" s="181"/>
      <c r="G65" s="62" t="s">
        <v>23</v>
      </c>
      <c r="H65" s="189"/>
      <c r="I65" s="189"/>
      <c r="J65" s="63" t="s">
        <v>19</v>
      </c>
      <c r="K65" s="181"/>
      <c r="L65" s="181"/>
      <c r="M65" s="62" t="s">
        <v>23</v>
      </c>
      <c r="N65" s="189"/>
      <c r="O65" s="189"/>
      <c r="P65" s="183"/>
      <c r="Q65" s="183"/>
      <c r="R65" s="183"/>
      <c r="S65" s="183"/>
      <c r="T65" s="225"/>
      <c r="U65" s="225"/>
      <c r="V65" s="225"/>
      <c r="W65" s="225"/>
      <c r="X65" s="225"/>
      <c r="Y65" s="225"/>
      <c r="Z65" s="225"/>
      <c r="AA65" s="225"/>
      <c r="AB65" s="225">
        <v>0</v>
      </c>
      <c r="AC65" s="225"/>
      <c r="AD65" s="225"/>
      <c r="AE65" s="225"/>
      <c r="AF65" s="190">
        <v>0</v>
      </c>
      <c r="AG65" s="190"/>
      <c r="AH65" s="190"/>
      <c r="AI65" s="190"/>
      <c r="AJ65" s="226">
        <f t="shared" si="5"/>
        <v>0</v>
      </c>
      <c r="AK65" s="226"/>
      <c r="AL65" s="226"/>
      <c r="AM65" s="226"/>
      <c r="AN65" s="185">
        <f t="shared" si="6"/>
        <v>0</v>
      </c>
      <c r="AO65" s="185"/>
      <c r="AP65" s="185"/>
      <c r="AQ65" s="227">
        <f t="shared" si="7"/>
        <v>0</v>
      </c>
      <c r="AR65" s="227"/>
      <c r="AS65" s="227"/>
      <c r="AT65" s="227"/>
      <c r="AU65" s="228">
        <f t="shared" si="8"/>
        <v>0</v>
      </c>
      <c r="AV65" s="228"/>
      <c r="AW65" s="228"/>
      <c r="AX65" s="228"/>
      <c r="AY65" s="196">
        <f t="shared" si="9"/>
        <v>0</v>
      </c>
      <c r="AZ65" s="196"/>
      <c r="BA65" s="196"/>
      <c r="BB65" s="196"/>
    </row>
    <row r="66" spans="2:56" s="37" customFormat="1" ht="18.75" customHeight="1" x14ac:dyDescent="0.45">
      <c r="B66" s="224">
        <v>0</v>
      </c>
      <c r="C66" s="224"/>
      <c r="D66" s="61"/>
      <c r="E66" s="181"/>
      <c r="F66" s="181"/>
      <c r="G66" s="62" t="s">
        <v>23</v>
      </c>
      <c r="H66" s="189"/>
      <c r="I66" s="189"/>
      <c r="J66" s="63" t="s">
        <v>19</v>
      </c>
      <c r="K66" s="181"/>
      <c r="L66" s="181"/>
      <c r="M66" s="62" t="s">
        <v>23</v>
      </c>
      <c r="N66" s="189"/>
      <c r="O66" s="189"/>
      <c r="P66" s="183"/>
      <c r="Q66" s="183"/>
      <c r="R66" s="183"/>
      <c r="S66" s="183"/>
      <c r="T66" s="225"/>
      <c r="U66" s="225"/>
      <c r="V66" s="225"/>
      <c r="W66" s="225"/>
      <c r="X66" s="225"/>
      <c r="Y66" s="225"/>
      <c r="Z66" s="225"/>
      <c r="AA66" s="225"/>
      <c r="AB66" s="225">
        <v>0</v>
      </c>
      <c r="AC66" s="225"/>
      <c r="AD66" s="225"/>
      <c r="AE66" s="225"/>
      <c r="AF66" s="190">
        <v>0</v>
      </c>
      <c r="AG66" s="190"/>
      <c r="AH66" s="190"/>
      <c r="AI66" s="190"/>
      <c r="AJ66" s="226">
        <f t="shared" si="5"/>
        <v>0</v>
      </c>
      <c r="AK66" s="226"/>
      <c r="AL66" s="226"/>
      <c r="AM66" s="226"/>
      <c r="AN66" s="185">
        <f t="shared" si="6"/>
        <v>0</v>
      </c>
      <c r="AO66" s="185"/>
      <c r="AP66" s="185"/>
      <c r="AQ66" s="227">
        <f t="shared" si="7"/>
        <v>0</v>
      </c>
      <c r="AR66" s="227"/>
      <c r="AS66" s="227"/>
      <c r="AT66" s="227"/>
      <c r="AU66" s="228">
        <f t="shared" si="8"/>
        <v>0</v>
      </c>
      <c r="AV66" s="228"/>
      <c r="AW66" s="228"/>
      <c r="AX66" s="228"/>
      <c r="AY66" s="196">
        <f t="shared" si="9"/>
        <v>0</v>
      </c>
      <c r="AZ66" s="196"/>
      <c r="BA66" s="196"/>
      <c r="BB66" s="196"/>
    </row>
    <row r="67" spans="2:56" s="37" customFormat="1" ht="18.75" customHeight="1" x14ac:dyDescent="0.45">
      <c r="B67" s="224" t="s">
        <v>53</v>
      </c>
      <c r="C67" s="224"/>
      <c r="D67" s="61"/>
      <c r="E67" s="181"/>
      <c r="F67" s="181"/>
      <c r="G67" s="62" t="s">
        <v>23</v>
      </c>
      <c r="H67" s="189"/>
      <c r="I67" s="189"/>
      <c r="J67" s="63" t="s">
        <v>19</v>
      </c>
      <c r="K67" s="181"/>
      <c r="L67" s="181"/>
      <c r="M67" s="62" t="s">
        <v>23</v>
      </c>
      <c r="N67" s="189"/>
      <c r="O67" s="189"/>
      <c r="P67" s="183"/>
      <c r="Q67" s="183"/>
      <c r="R67" s="183"/>
      <c r="S67" s="183"/>
      <c r="T67" s="225"/>
      <c r="U67" s="225"/>
      <c r="V67" s="225"/>
      <c r="W67" s="225"/>
      <c r="X67" s="225"/>
      <c r="Y67" s="225"/>
      <c r="Z67" s="225"/>
      <c r="AA67" s="225"/>
      <c r="AB67" s="225">
        <v>0</v>
      </c>
      <c r="AC67" s="225"/>
      <c r="AD67" s="225"/>
      <c r="AE67" s="225"/>
      <c r="AF67" s="190">
        <v>0</v>
      </c>
      <c r="AG67" s="190"/>
      <c r="AH67" s="190"/>
      <c r="AI67" s="190"/>
      <c r="AJ67" s="226">
        <f t="shared" si="5"/>
        <v>0</v>
      </c>
      <c r="AK67" s="226"/>
      <c r="AL67" s="226"/>
      <c r="AM67" s="226"/>
      <c r="AN67" s="185">
        <f t="shared" si="6"/>
        <v>0</v>
      </c>
      <c r="AO67" s="185"/>
      <c r="AP67" s="185"/>
      <c r="AQ67" s="227">
        <f t="shared" si="7"/>
        <v>0</v>
      </c>
      <c r="AR67" s="227"/>
      <c r="AS67" s="227"/>
      <c r="AT67" s="227"/>
      <c r="AU67" s="228">
        <f t="shared" si="8"/>
        <v>0</v>
      </c>
      <c r="AV67" s="228"/>
      <c r="AW67" s="228"/>
      <c r="AX67" s="228"/>
      <c r="AY67" s="196">
        <f t="shared" si="9"/>
        <v>0</v>
      </c>
      <c r="AZ67" s="196"/>
      <c r="BA67" s="196"/>
      <c r="BB67" s="196"/>
    </row>
    <row r="68" spans="2:56" s="37" customFormat="1" ht="18.75" customHeight="1" x14ac:dyDescent="0.45">
      <c r="B68" s="180" t="s">
        <v>53</v>
      </c>
      <c r="C68" s="180"/>
      <c r="D68" s="61"/>
      <c r="E68" s="181"/>
      <c r="F68" s="181"/>
      <c r="G68" s="62" t="s">
        <v>23</v>
      </c>
      <c r="H68" s="189"/>
      <c r="I68" s="189"/>
      <c r="J68" s="63" t="s">
        <v>19</v>
      </c>
      <c r="K68" s="181"/>
      <c r="L68" s="181"/>
      <c r="M68" s="62" t="s">
        <v>23</v>
      </c>
      <c r="N68" s="189"/>
      <c r="O68" s="189"/>
      <c r="P68" s="183"/>
      <c r="Q68" s="183"/>
      <c r="R68" s="183"/>
      <c r="S68" s="183"/>
      <c r="T68" s="190"/>
      <c r="U68" s="190"/>
      <c r="V68" s="190"/>
      <c r="W68" s="190"/>
      <c r="X68" s="190"/>
      <c r="Y68" s="190"/>
      <c r="Z68" s="190"/>
      <c r="AA68" s="190"/>
      <c r="AB68" s="190">
        <v>0</v>
      </c>
      <c r="AC68" s="190"/>
      <c r="AD68" s="190"/>
      <c r="AE68" s="190"/>
      <c r="AF68" s="190">
        <v>0</v>
      </c>
      <c r="AG68" s="190"/>
      <c r="AH68" s="190"/>
      <c r="AI68" s="190"/>
      <c r="AJ68" s="226">
        <f t="shared" si="5"/>
        <v>0</v>
      </c>
      <c r="AK68" s="226"/>
      <c r="AL68" s="226"/>
      <c r="AM68" s="226"/>
      <c r="AN68" s="185">
        <f t="shared" si="6"/>
        <v>0</v>
      </c>
      <c r="AO68" s="185"/>
      <c r="AP68" s="185"/>
      <c r="AQ68" s="227">
        <f t="shared" si="7"/>
        <v>0</v>
      </c>
      <c r="AR68" s="227"/>
      <c r="AS68" s="227"/>
      <c r="AT68" s="227"/>
      <c r="AU68" s="228">
        <f t="shared" si="8"/>
        <v>0</v>
      </c>
      <c r="AV68" s="228"/>
      <c r="AW68" s="228"/>
      <c r="AX68" s="228"/>
      <c r="AY68" s="196">
        <f t="shared" si="9"/>
        <v>0</v>
      </c>
      <c r="AZ68" s="196"/>
      <c r="BA68" s="196"/>
      <c r="BB68" s="196"/>
    </row>
    <row r="69" spans="2:56" s="37" customFormat="1" ht="18.75" customHeight="1" x14ac:dyDescent="0.45">
      <c r="B69" s="180" t="s">
        <v>53</v>
      </c>
      <c r="C69" s="180"/>
      <c r="D69" s="64"/>
      <c r="E69" s="181"/>
      <c r="F69" s="181"/>
      <c r="G69" s="65" t="s">
        <v>23</v>
      </c>
      <c r="H69" s="189"/>
      <c r="I69" s="189"/>
      <c r="J69" s="66" t="s">
        <v>19</v>
      </c>
      <c r="K69" s="181"/>
      <c r="L69" s="181"/>
      <c r="M69" s="65" t="s">
        <v>23</v>
      </c>
      <c r="N69" s="189"/>
      <c r="O69" s="189"/>
      <c r="P69" s="183"/>
      <c r="Q69" s="183"/>
      <c r="R69" s="183"/>
      <c r="S69" s="183"/>
      <c r="T69" s="190"/>
      <c r="U69" s="190"/>
      <c r="V69" s="190"/>
      <c r="W69" s="190"/>
      <c r="X69" s="190"/>
      <c r="Y69" s="190"/>
      <c r="Z69" s="190"/>
      <c r="AA69" s="190"/>
      <c r="AB69" s="190">
        <v>0</v>
      </c>
      <c r="AC69" s="190"/>
      <c r="AD69" s="190"/>
      <c r="AE69" s="190"/>
      <c r="AF69" s="190">
        <v>0</v>
      </c>
      <c r="AG69" s="190"/>
      <c r="AH69" s="190"/>
      <c r="AI69" s="190"/>
      <c r="AJ69" s="241">
        <f t="shared" si="5"/>
        <v>0</v>
      </c>
      <c r="AK69" s="241"/>
      <c r="AL69" s="241"/>
      <c r="AM69" s="241"/>
      <c r="AN69" s="192">
        <f t="shared" si="6"/>
        <v>0</v>
      </c>
      <c r="AO69" s="192"/>
      <c r="AP69" s="192"/>
      <c r="AQ69" s="195">
        <f t="shared" si="7"/>
        <v>0</v>
      </c>
      <c r="AR69" s="195"/>
      <c r="AS69" s="195"/>
      <c r="AT69" s="195"/>
      <c r="AU69" s="243">
        <f t="shared" si="8"/>
        <v>0</v>
      </c>
      <c r="AV69" s="243"/>
      <c r="AW69" s="243"/>
      <c r="AX69" s="243"/>
      <c r="AY69" s="244">
        <f t="shared" si="9"/>
        <v>0</v>
      </c>
      <c r="AZ69" s="244"/>
      <c r="BA69" s="244"/>
      <c r="BB69" s="244"/>
    </row>
    <row r="70" spans="2:56" s="37" customFormat="1" ht="18.75" customHeight="1" x14ac:dyDescent="0.45">
      <c r="AH70" s="246" t="s">
        <v>24</v>
      </c>
      <c r="AI70" s="246"/>
      <c r="AJ70" s="247">
        <f>SUM(AJ50:AM69)</f>
        <v>0</v>
      </c>
      <c r="AK70" s="247"/>
      <c r="AL70" s="247"/>
      <c r="AM70" s="247"/>
      <c r="AN70" s="248">
        <f>SUM(AN50,AN51,AN52,AN53,AN54,AN55,AN56,AN57,AN58,AN59,AN60,AN61,AN62,AN63,AN64,AN65,AN66,AN67,AN68,AN69)</f>
        <v>0</v>
      </c>
      <c r="AO70" s="248"/>
      <c r="AP70" s="248"/>
      <c r="AQ70" s="251">
        <f>SUM(AQ63:AT69)</f>
        <v>0</v>
      </c>
      <c r="AR70" s="251"/>
      <c r="AS70" s="251"/>
      <c r="AT70" s="251"/>
      <c r="AU70" s="252" t="e">
        <f>SUM(#REF!,AU63,AU64,AU65,AU66,AU67,AU68,AU69)</f>
        <v>#REF!</v>
      </c>
      <c r="AV70" s="252"/>
      <c r="AW70" s="252"/>
      <c r="AX70" s="252"/>
      <c r="AY70" s="253">
        <f>SUM(AY50,AY51,AY52,AY53,AY54,AY55,AY56,AY57,AY58,AY59,AY60,AY61,AY62,AY63,AY64,AY65,AY66,AY67,AY68,AY69)</f>
        <v>0</v>
      </c>
      <c r="AZ70" s="253"/>
      <c r="BA70" s="253"/>
      <c r="BB70" s="253"/>
    </row>
    <row r="71" spans="2:56" s="37" customFormat="1" ht="18.75" customHeight="1" x14ac:dyDescent="0.45">
      <c r="AH71" s="246"/>
      <c r="AI71" s="246"/>
      <c r="AJ71" s="247"/>
      <c r="AK71" s="247"/>
      <c r="AL71" s="247"/>
      <c r="AM71" s="247"/>
      <c r="AN71" s="248"/>
      <c r="AO71" s="248"/>
      <c r="AP71" s="248"/>
      <c r="AQ71" s="251"/>
      <c r="AR71" s="251"/>
      <c r="AS71" s="251"/>
      <c r="AT71" s="251"/>
      <c r="AU71" s="252"/>
      <c r="AV71" s="252"/>
      <c r="AW71" s="252"/>
      <c r="AX71" s="252"/>
      <c r="AY71" s="253"/>
      <c r="AZ71" s="253"/>
      <c r="BA71" s="253"/>
      <c r="BB71" s="253"/>
    </row>
    <row r="73" spans="2:56" ht="18.75" customHeight="1" x14ac:dyDescent="0.45">
      <c r="B73" s="258" t="s">
        <v>54</v>
      </c>
      <c r="C73" s="258"/>
      <c r="D73" s="258"/>
      <c r="E73" s="259" t="s">
        <v>55</v>
      </c>
      <c r="F73" s="259"/>
      <c r="G73" s="259"/>
      <c r="H73" s="259"/>
      <c r="I73" s="260" t="s">
        <v>56</v>
      </c>
      <c r="J73" s="260"/>
      <c r="K73" s="260"/>
      <c r="L73" s="260"/>
      <c r="M73" s="260"/>
      <c r="N73" s="76"/>
      <c r="O73" s="289" t="s">
        <v>61</v>
      </c>
      <c r="P73" s="289"/>
      <c r="Q73" s="289"/>
      <c r="R73" s="290" t="s">
        <v>62</v>
      </c>
      <c r="S73" s="290"/>
      <c r="T73" s="290"/>
      <c r="U73" s="290"/>
      <c r="V73" s="290"/>
      <c r="W73" s="290" t="s">
        <v>55</v>
      </c>
      <c r="X73" s="290"/>
      <c r="Y73" s="290"/>
      <c r="Z73" s="260" t="s">
        <v>56</v>
      </c>
      <c r="AA73" s="260"/>
      <c r="AB73" s="260"/>
      <c r="AC73" s="260"/>
      <c r="AD73" s="76"/>
      <c r="AE73" s="261" t="s">
        <v>57</v>
      </c>
      <c r="AF73" s="261"/>
      <c r="AG73" s="261"/>
      <c r="AH73" s="262" t="s">
        <v>55</v>
      </c>
      <c r="AI73" s="262"/>
      <c r="AJ73" s="262"/>
      <c r="AK73" s="262"/>
      <c r="AL73" s="263" t="s">
        <v>24</v>
      </c>
      <c r="AM73" s="263"/>
      <c r="AN73" s="263"/>
      <c r="AO73" s="263"/>
      <c r="AP73" s="263"/>
      <c r="AT73" s="312" t="s">
        <v>59</v>
      </c>
      <c r="AU73" s="313"/>
      <c r="AV73" s="313"/>
      <c r="AW73" s="313"/>
      <c r="AX73" s="313"/>
      <c r="AY73" s="266" t="s">
        <v>60</v>
      </c>
      <c r="AZ73" s="266"/>
      <c r="BA73" s="266"/>
      <c r="BB73" s="266"/>
      <c r="BC73" s="266"/>
      <c r="BD73" s="266"/>
    </row>
    <row r="74" spans="2:56" ht="18.75" customHeight="1" x14ac:dyDescent="0.45">
      <c r="B74" s="258"/>
      <c r="C74" s="258"/>
      <c r="D74" s="258"/>
      <c r="E74" s="267">
        <f>AN70</f>
        <v>0</v>
      </c>
      <c r="F74" s="267"/>
      <c r="G74" s="267"/>
      <c r="H74" s="267"/>
      <c r="I74" s="268">
        <f>AY70</f>
        <v>0</v>
      </c>
      <c r="J74" s="268"/>
      <c r="K74" s="268"/>
      <c r="L74" s="268"/>
      <c r="M74" s="268"/>
      <c r="N74" s="76"/>
      <c r="O74" s="289"/>
      <c r="P74" s="289"/>
      <c r="Q74" s="289"/>
      <c r="R74" s="291" t="str">
        <f>IFERROR(IF(AY70/AN70&gt;3500,3500,AY70/AN70),"0")</f>
        <v>0</v>
      </c>
      <c r="S74" s="291"/>
      <c r="T74" s="291"/>
      <c r="U74" s="291"/>
      <c r="V74" s="291"/>
      <c r="W74" s="292">
        <f>-(AN70-INT(AN70))</f>
        <v>0</v>
      </c>
      <c r="X74" s="292"/>
      <c r="Y74" s="292"/>
      <c r="Z74" s="293">
        <f>R74*W74</f>
        <v>0</v>
      </c>
      <c r="AA74" s="293"/>
      <c r="AB74" s="293"/>
      <c r="AC74" s="293"/>
      <c r="AD74" s="76"/>
      <c r="AE74" s="261"/>
      <c r="AF74" s="261"/>
      <c r="AG74" s="261"/>
      <c r="AH74" s="269">
        <f>ROUNDDOWN(AN70,0)</f>
        <v>0</v>
      </c>
      <c r="AI74" s="269"/>
      <c r="AJ74" s="269"/>
      <c r="AK74" s="269"/>
      <c r="AL74" s="270">
        <f>I74+Z74</f>
        <v>0</v>
      </c>
      <c r="AM74" s="270"/>
      <c r="AN74" s="270"/>
      <c r="AO74" s="270"/>
      <c r="AP74" s="270"/>
      <c r="AT74" s="312"/>
      <c r="AU74" s="311">
        <f>AH74+AH43</f>
        <v>16</v>
      </c>
      <c r="AV74" s="311"/>
      <c r="AW74" s="311"/>
      <c r="AX74" s="311"/>
      <c r="AY74" s="272">
        <f>SUM(AL43,AL74)</f>
        <v>39507.692307692305</v>
      </c>
      <c r="AZ74" s="272"/>
      <c r="BA74" s="272"/>
      <c r="BB74" s="272"/>
      <c r="BC74" s="272"/>
      <c r="BD74" s="272"/>
    </row>
    <row r="75" spans="2:56" ht="18.75" customHeight="1" x14ac:dyDescent="0.45">
      <c r="B75" s="258"/>
      <c r="C75" s="258"/>
      <c r="D75" s="258"/>
      <c r="E75" s="267"/>
      <c r="F75" s="267"/>
      <c r="G75" s="267"/>
      <c r="H75" s="267"/>
      <c r="I75" s="268"/>
      <c r="J75" s="268"/>
      <c r="K75" s="268"/>
      <c r="L75" s="268"/>
      <c r="M75" s="268"/>
      <c r="N75" s="76"/>
      <c r="O75" s="289"/>
      <c r="P75" s="289"/>
      <c r="Q75" s="289"/>
      <c r="R75" s="291"/>
      <c r="S75" s="291"/>
      <c r="T75" s="291"/>
      <c r="U75" s="291"/>
      <c r="V75" s="291"/>
      <c r="W75" s="292"/>
      <c r="X75" s="292"/>
      <c r="Y75" s="292"/>
      <c r="Z75" s="293"/>
      <c r="AA75" s="293"/>
      <c r="AB75" s="293"/>
      <c r="AC75" s="293"/>
      <c r="AD75" s="76"/>
      <c r="AE75" s="261"/>
      <c r="AF75" s="261"/>
      <c r="AG75" s="261"/>
      <c r="AH75" s="269"/>
      <c r="AI75" s="269"/>
      <c r="AJ75" s="269"/>
      <c r="AK75" s="269"/>
      <c r="AL75" s="270"/>
      <c r="AM75" s="270"/>
      <c r="AN75" s="270"/>
      <c r="AO75" s="270"/>
      <c r="AP75" s="270"/>
      <c r="AT75" s="312"/>
      <c r="AU75" s="311"/>
      <c r="AV75" s="311"/>
      <c r="AW75" s="311"/>
      <c r="AX75" s="311"/>
      <c r="AY75" s="272"/>
      <c r="AZ75" s="272"/>
      <c r="BA75" s="272"/>
      <c r="BB75" s="272"/>
      <c r="BC75" s="272"/>
      <c r="BD75" s="272"/>
    </row>
  </sheetData>
  <mergeCells count="836">
    <mergeCell ref="AL74:AP75"/>
    <mergeCell ref="AU74:AX75"/>
    <mergeCell ref="AY74:BD75"/>
    <mergeCell ref="AH70:AI71"/>
    <mergeCell ref="AJ70:AM71"/>
    <mergeCell ref="AN70:AP71"/>
    <mergeCell ref="AQ70:AT71"/>
    <mergeCell ref="AU70:AX71"/>
    <mergeCell ref="AY70:BB71"/>
    <mergeCell ref="AL73:AP73"/>
    <mergeCell ref="AT73:AT75"/>
    <mergeCell ref="AU73:AX73"/>
    <mergeCell ref="AY73:BD73"/>
    <mergeCell ref="B73:D75"/>
    <mergeCell ref="E73:H73"/>
    <mergeCell ref="I73:M73"/>
    <mergeCell ref="O73:Q75"/>
    <mergeCell ref="R73:V73"/>
    <mergeCell ref="W73:Y73"/>
    <mergeCell ref="Z73:AC73"/>
    <mergeCell ref="AE73:AG75"/>
    <mergeCell ref="AH73:AK73"/>
    <mergeCell ref="E74:H75"/>
    <mergeCell ref="I74:M75"/>
    <mergeCell ref="R74:V75"/>
    <mergeCell ref="W74:Y75"/>
    <mergeCell ref="Z74:AC75"/>
    <mergeCell ref="AH74:AK75"/>
    <mergeCell ref="AQ68:AT68"/>
    <mergeCell ref="AU68:AX68"/>
    <mergeCell ref="AY68:BB68"/>
    <mergeCell ref="B69:C69"/>
    <mergeCell ref="E69:F69"/>
    <mergeCell ref="H69:I69"/>
    <mergeCell ref="K69:L69"/>
    <mergeCell ref="N69:O69"/>
    <mergeCell ref="P69:S69"/>
    <mergeCell ref="T69:W69"/>
    <mergeCell ref="X69:AA69"/>
    <mergeCell ref="AB69:AE69"/>
    <mergeCell ref="AF69:AI69"/>
    <mergeCell ref="AJ69:AM69"/>
    <mergeCell ref="AN69:AP69"/>
    <mergeCell ref="AQ69:AT69"/>
    <mergeCell ref="AU69:AX69"/>
    <mergeCell ref="AY69:BB69"/>
    <mergeCell ref="B68:C68"/>
    <mergeCell ref="E68:F68"/>
    <mergeCell ref="H68:I68"/>
    <mergeCell ref="K68:L68"/>
    <mergeCell ref="N68:O68"/>
    <mergeCell ref="P68:S68"/>
    <mergeCell ref="T68:W68"/>
    <mergeCell ref="X68:AA68"/>
    <mergeCell ref="AB68:AE68"/>
    <mergeCell ref="AF66:AI66"/>
    <mergeCell ref="AJ66:AM66"/>
    <mergeCell ref="AN66:AP66"/>
    <mergeCell ref="T66:W66"/>
    <mergeCell ref="X66:AA66"/>
    <mergeCell ref="AB66:AE66"/>
    <mergeCell ref="AF68:AI68"/>
    <mergeCell ref="AJ68:AM68"/>
    <mergeCell ref="AN68:AP68"/>
    <mergeCell ref="AQ66:AT66"/>
    <mergeCell ref="AU66:AX66"/>
    <mergeCell ref="AY66:BB66"/>
    <mergeCell ref="B67:C67"/>
    <mergeCell ref="E67:F67"/>
    <mergeCell ref="H67:I67"/>
    <mergeCell ref="K67:L67"/>
    <mergeCell ref="N67:O67"/>
    <mergeCell ref="P67:S67"/>
    <mergeCell ref="T67:W67"/>
    <mergeCell ref="X67:AA67"/>
    <mergeCell ref="AB67:AE67"/>
    <mergeCell ref="AF67:AI67"/>
    <mergeCell ref="AJ67:AM67"/>
    <mergeCell ref="AN67:AP67"/>
    <mergeCell ref="AQ67:AT67"/>
    <mergeCell ref="AU67:AX67"/>
    <mergeCell ref="AY67:BB67"/>
    <mergeCell ref="B66:C66"/>
    <mergeCell ref="E66:F66"/>
    <mergeCell ref="H66:I66"/>
    <mergeCell ref="K66:L66"/>
    <mergeCell ref="N66:O66"/>
    <mergeCell ref="P66:S66"/>
    <mergeCell ref="AQ64:AT64"/>
    <mergeCell ref="AU64:AX64"/>
    <mergeCell ref="AY64:BB64"/>
    <mergeCell ref="B65:C65"/>
    <mergeCell ref="E65:F65"/>
    <mergeCell ref="H65:I65"/>
    <mergeCell ref="K65:L65"/>
    <mergeCell ref="N65:O65"/>
    <mergeCell ref="P65:S65"/>
    <mergeCell ref="T65:W65"/>
    <mergeCell ref="X65:AA65"/>
    <mergeCell ref="AB65:AE65"/>
    <mergeCell ref="AF65:AI65"/>
    <mergeCell ref="AJ65:AM65"/>
    <mergeCell ref="AN65:AP65"/>
    <mergeCell ref="AQ65:AT65"/>
    <mergeCell ref="AU65:AX65"/>
    <mergeCell ref="AY65:BB65"/>
    <mergeCell ref="B64:C64"/>
    <mergeCell ref="E64:F64"/>
    <mergeCell ref="H64:I64"/>
    <mergeCell ref="K64:L64"/>
    <mergeCell ref="N64:O64"/>
    <mergeCell ref="P64:S64"/>
    <mergeCell ref="T64:W64"/>
    <mergeCell ref="X64:AA64"/>
    <mergeCell ref="AB64:AE64"/>
    <mergeCell ref="AF62:AI62"/>
    <mergeCell ref="AJ62:AM62"/>
    <mergeCell ref="AN62:AP62"/>
    <mergeCell ref="T62:W62"/>
    <mergeCell ref="X62:AA62"/>
    <mergeCell ref="AB62:AE62"/>
    <mergeCell ref="AF64:AI64"/>
    <mergeCell ref="AJ64:AM64"/>
    <mergeCell ref="AN64:AP64"/>
    <mergeCell ref="AQ62:AT62"/>
    <mergeCell ref="AU62:AX62"/>
    <mergeCell ref="AY62:BB62"/>
    <mergeCell ref="B63:C63"/>
    <mergeCell ref="E63:F63"/>
    <mergeCell ref="H63:I63"/>
    <mergeCell ref="K63:L63"/>
    <mergeCell ref="N63:O63"/>
    <mergeCell ref="P63:S63"/>
    <mergeCell ref="T63:W63"/>
    <mergeCell ref="X63:AA63"/>
    <mergeCell ref="AB63:AE63"/>
    <mergeCell ref="AF63:AI63"/>
    <mergeCell ref="AJ63:AM63"/>
    <mergeCell ref="AN63:AP63"/>
    <mergeCell ref="AQ63:AT63"/>
    <mergeCell ref="AU63:AX63"/>
    <mergeCell ref="AY63:BB63"/>
    <mergeCell ref="B62:C62"/>
    <mergeCell ref="E62:F62"/>
    <mergeCell ref="H62:I62"/>
    <mergeCell ref="K62:L62"/>
    <mergeCell ref="N62:O62"/>
    <mergeCell ref="P62:S62"/>
    <mergeCell ref="AQ60:AT60"/>
    <mergeCell ref="AU60:AX60"/>
    <mergeCell ref="AY60:BB60"/>
    <mergeCell ref="B61:C61"/>
    <mergeCell ref="E61:F61"/>
    <mergeCell ref="H61:I61"/>
    <mergeCell ref="K61:L61"/>
    <mergeCell ref="N61:O61"/>
    <mergeCell ref="P61:S61"/>
    <mergeCell ref="T61:W61"/>
    <mergeCell ref="X61:AA61"/>
    <mergeCell ref="AB61:AE61"/>
    <mergeCell ref="AF61:AI61"/>
    <mergeCell ref="AJ61:AM61"/>
    <mergeCell ref="AN61:AP61"/>
    <mergeCell ref="AQ61:AT61"/>
    <mergeCell ref="AU61:AX61"/>
    <mergeCell ref="AY61:BB61"/>
    <mergeCell ref="B60:C60"/>
    <mergeCell ref="E60:F60"/>
    <mergeCell ref="H60:I60"/>
    <mergeCell ref="K60:L60"/>
    <mergeCell ref="N60:O60"/>
    <mergeCell ref="P60:S60"/>
    <mergeCell ref="T60:W60"/>
    <mergeCell ref="X60:AA60"/>
    <mergeCell ref="AB60:AE60"/>
    <mergeCell ref="AF58:AI58"/>
    <mergeCell ref="AJ58:AM58"/>
    <mergeCell ref="AN58:AP58"/>
    <mergeCell ref="T58:W58"/>
    <mergeCell ref="X58:AA58"/>
    <mergeCell ref="AB58:AE58"/>
    <mergeCell ref="AF60:AI60"/>
    <mergeCell ref="AJ60:AM60"/>
    <mergeCell ref="AN60:AP60"/>
    <mergeCell ref="AQ58:AT58"/>
    <mergeCell ref="AU58:AX58"/>
    <mergeCell ref="AY58:BB58"/>
    <mergeCell ref="B59:C59"/>
    <mergeCell ref="E59:F59"/>
    <mergeCell ref="H59:I59"/>
    <mergeCell ref="K59:L59"/>
    <mergeCell ref="N59:O59"/>
    <mergeCell ref="P59:S59"/>
    <mergeCell ref="T59:W59"/>
    <mergeCell ref="X59:AA59"/>
    <mergeCell ref="AB59:AE59"/>
    <mergeCell ref="AF59:AI59"/>
    <mergeCell ref="AJ59:AM59"/>
    <mergeCell ref="AN59:AP59"/>
    <mergeCell ref="AQ59:AT59"/>
    <mergeCell ref="AU59:AX59"/>
    <mergeCell ref="AY59:BB59"/>
    <mergeCell ref="B58:C58"/>
    <mergeCell ref="E58:F58"/>
    <mergeCell ref="H58:I58"/>
    <mergeCell ref="K58:L58"/>
    <mergeCell ref="N58:O58"/>
    <mergeCell ref="P58:S58"/>
    <mergeCell ref="AQ56:AT56"/>
    <mergeCell ref="AU56:AX56"/>
    <mergeCell ref="AY56:BB56"/>
    <mergeCell ref="B57:C57"/>
    <mergeCell ref="E57:F57"/>
    <mergeCell ref="H57:I57"/>
    <mergeCell ref="K57:L57"/>
    <mergeCell ref="N57:O57"/>
    <mergeCell ref="P57:S57"/>
    <mergeCell ref="T57:W57"/>
    <mergeCell ref="X57:AA57"/>
    <mergeCell ref="AB57:AE57"/>
    <mergeCell ref="AF57:AI57"/>
    <mergeCell ref="AJ57:AM57"/>
    <mergeCell ref="AN57:AP57"/>
    <mergeCell ref="AQ57:AT57"/>
    <mergeCell ref="AU57:AX57"/>
    <mergeCell ref="AY57:BB57"/>
    <mergeCell ref="B56:C56"/>
    <mergeCell ref="E56:F56"/>
    <mergeCell ref="H56:I56"/>
    <mergeCell ref="K56:L56"/>
    <mergeCell ref="N56:O56"/>
    <mergeCell ref="P56:S56"/>
    <mergeCell ref="T56:W56"/>
    <mergeCell ref="X56:AA56"/>
    <mergeCell ref="AB56:AE56"/>
    <mergeCell ref="AF54:AI54"/>
    <mergeCell ref="AJ54:AM54"/>
    <mergeCell ref="AN54:AP54"/>
    <mergeCell ref="T54:W54"/>
    <mergeCell ref="X54:AA54"/>
    <mergeCell ref="AB54:AE54"/>
    <mergeCell ref="AF56:AI56"/>
    <mergeCell ref="AJ56:AM56"/>
    <mergeCell ref="AN56:AP56"/>
    <mergeCell ref="AQ54:AT54"/>
    <mergeCell ref="AU54:AX54"/>
    <mergeCell ref="AY54:BB54"/>
    <mergeCell ref="B55:C55"/>
    <mergeCell ref="E55:F55"/>
    <mergeCell ref="H55:I55"/>
    <mergeCell ref="K55:L55"/>
    <mergeCell ref="N55:O55"/>
    <mergeCell ref="P55:S55"/>
    <mergeCell ref="T55:W55"/>
    <mergeCell ref="X55:AA55"/>
    <mergeCell ref="AB55:AE55"/>
    <mergeCell ref="AF55:AI55"/>
    <mergeCell ref="AJ55:AM55"/>
    <mergeCell ref="AN55:AP55"/>
    <mergeCell ref="AQ55:AT55"/>
    <mergeCell ref="AU55:AX55"/>
    <mergeCell ref="AY55:BB55"/>
    <mergeCell ref="B54:C54"/>
    <mergeCell ref="E54:F54"/>
    <mergeCell ref="H54:I54"/>
    <mergeCell ref="K54:L54"/>
    <mergeCell ref="N54:O54"/>
    <mergeCell ref="P54:S54"/>
    <mergeCell ref="AQ52:AT52"/>
    <mergeCell ref="AU52:AX52"/>
    <mergeCell ref="AY52:BB52"/>
    <mergeCell ref="B53:C53"/>
    <mergeCell ref="E53:F53"/>
    <mergeCell ref="H53:I53"/>
    <mergeCell ref="K53:L53"/>
    <mergeCell ref="N53:O53"/>
    <mergeCell ref="P53:S53"/>
    <mergeCell ref="T53:W53"/>
    <mergeCell ref="X53:AA53"/>
    <mergeCell ref="AB53:AE53"/>
    <mergeCell ref="AF53:AI53"/>
    <mergeCell ref="AJ53:AM53"/>
    <mergeCell ref="AN53:AP53"/>
    <mergeCell ref="AQ53:AT53"/>
    <mergeCell ref="AU53:AX53"/>
    <mergeCell ref="AY53:BB53"/>
    <mergeCell ref="B52:C52"/>
    <mergeCell ref="E52:F52"/>
    <mergeCell ref="H52:I52"/>
    <mergeCell ref="K52:L52"/>
    <mergeCell ref="N52:O52"/>
    <mergeCell ref="P52:S52"/>
    <mergeCell ref="T52:W52"/>
    <mergeCell ref="X52:AA52"/>
    <mergeCell ref="AB52:AE52"/>
    <mergeCell ref="AF50:AI50"/>
    <mergeCell ref="AJ50:AM50"/>
    <mergeCell ref="AN50:AP50"/>
    <mergeCell ref="T50:W50"/>
    <mergeCell ref="X50:AA50"/>
    <mergeCell ref="AB50:AE50"/>
    <mergeCell ref="AF52:AI52"/>
    <mergeCell ref="AJ52:AM52"/>
    <mergeCell ref="AN52:AP52"/>
    <mergeCell ref="AQ50:AT50"/>
    <mergeCell ref="AU50:AX50"/>
    <mergeCell ref="AY50:BB50"/>
    <mergeCell ref="B51:C51"/>
    <mergeCell ref="E51:F51"/>
    <mergeCell ref="H51:I51"/>
    <mergeCell ref="K51:L51"/>
    <mergeCell ref="N51:O51"/>
    <mergeCell ref="P51:S51"/>
    <mergeCell ref="T51:W51"/>
    <mergeCell ref="X51:AA51"/>
    <mergeCell ref="AB51:AE51"/>
    <mergeCell ref="AF51:AI51"/>
    <mergeCell ref="AJ51:AM51"/>
    <mergeCell ref="AN51:AP51"/>
    <mergeCell ref="AQ51:AT51"/>
    <mergeCell ref="AU51:AX51"/>
    <mergeCell ref="AY51:BB51"/>
    <mergeCell ref="B50:C50"/>
    <mergeCell ref="E50:F50"/>
    <mergeCell ref="H50:I50"/>
    <mergeCell ref="K50:L50"/>
    <mergeCell ref="N50:O50"/>
    <mergeCell ref="P50:S50"/>
    <mergeCell ref="AQ47:AT49"/>
    <mergeCell ref="AU47:AX49"/>
    <mergeCell ref="AY47:BB49"/>
    <mergeCell ref="P48:S49"/>
    <mergeCell ref="T48:W49"/>
    <mergeCell ref="AB48:AE49"/>
    <mergeCell ref="AF48:AI49"/>
    <mergeCell ref="E49:I49"/>
    <mergeCell ref="K49:O49"/>
    <mergeCell ref="E43:H44"/>
    <mergeCell ref="I43:M44"/>
    <mergeCell ref="R43:V44"/>
    <mergeCell ref="W43:Y44"/>
    <mergeCell ref="Z43:AC44"/>
    <mergeCell ref="AH43:AK44"/>
    <mergeCell ref="AL43:AP44"/>
    <mergeCell ref="B47:C49"/>
    <mergeCell ref="D47:D49"/>
    <mergeCell ref="E47:O47"/>
    <mergeCell ref="P47:W47"/>
    <mergeCell ref="X47:AA49"/>
    <mergeCell ref="AB47:AI47"/>
    <mergeCell ref="AJ47:AM49"/>
    <mergeCell ref="AN47:AP49"/>
    <mergeCell ref="B42:D44"/>
    <mergeCell ref="E42:H42"/>
    <mergeCell ref="I42:M42"/>
    <mergeCell ref="O42:Q44"/>
    <mergeCell ref="R42:V42"/>
    <mergeCell ref="W42:Y42"/>
    <mergeCell ref="Z42:AC42"/>
    <mergeCell ref="AE42:AG44"/>
    <mergeCell ref="AH42:AK42"/>
    <mergeCell ref="AQ38:AT38"/>
    <mergeCell ref="AU38:AX38"/>
    <mergeCell ref="AY38:BB38"/>
    <mergeCell ref="AH39:AI40"/>
    <mergeCell ref="AJ39:AM40"/>
    <mergeCell ref="AN39:AP39"/>
    <mergeCell ref="AQ39:AT40"/>
    <mergeCell ref="AU39:AX40"/>
    <mergeCell ref="AY39:BB40"/>
    <mergeCell ref="AL42:AP42"/>
    <mergeCell ref="B38:C38"/>
    <mergeCell ref="E38:F38"/>
    <mergeCell ref="H38:I38"/>
    <mergeCell ref="K38:L38"/>
    <mergeCell ref="N38:O38"/>
    <mergeCell ref="P38:S38"/>
    <mergeCell ref="T38:W38"/>
    <mergeCell ref="X38:AA38"/>
    <mergeCell ref="AB38:AE38"/>
    <mergeCell ref="AF38:AI38"/>
    <mergeCell ref="AJ38:AM38"/>
    <mergeCell ref="AN38:AP38"/>
    <mergeCell ref="AQ36:AT36"/>
    <mergeCell ref="AU36:AX36"/>
    <mergeCell ref="AY36:BB36"/>
    <mergeCell ref="B37:C37"/>
    <mergeCell ref="E37:F37"/>
    <mergeCell ref="H37:I37"/>
    <mergeCell ref="K37:L37"/>
    <mergeCell ref="N37:O37"/>
    <mergeCell ref="P37:S37"/>
    <mergeCell ref="T37:W37"/>
    <mergeCell ref="X37:AA37"/>
    <mergeCell ref="AB37:AE37"/>
    <mergeCell ref="AF37:AI37"/>
    <mergeCell ref="AJ37:AM37"/>
    <mergeCell ref="AN37:AP37"/>
    <mergeCell ref="AQ37:AT37"/>
    <mergeCell ref="AU37:AX37"/>
    <mergeCell ref="AY37:BB37"/>
    <mergeCell ref="B36:C36"/>
    <mergeCell ref="E36:F36"/>
    <mergeCell ref="H36:I36"/>
    <mergeCell ref="K36:L36"/>
    <mergeCell ref="N36:O36"/>
    <mergeCell ref="P36:S36"/>
    <mergeCell ref="T36:W36"/>
    <mergeCell ref="X36:AA36"/>
    <mergeCell ref="AB36:AE36"/>
    <mergeCell ref="AF34:AI34"/>
    <mergeCell ref="AJ34:AM34"/>
    <mergeCell ref="AN34:AP34"/>
    <mergeCell ref="T34:W34"/>
    <mergeCell ref="X34:AA34"/>
    <mergeCell ref="AB34:AE34"/>
    <mergeCell ref="AF36:AI36"/>
    <mergeCell ref="AJ36:AM36"/>
    <mergeCell ref="AN36:AP36"/>
    <mergeCell ref="AQ34:AT34"/>
    <mergeCell ref="AU34:AX34"/>
    <mergeCell ref="AY34:BB34"/>
    <mergeCell ref="B35:C35"/>
    <mergeCell ref="E35:F35"/>
    <mergeCell ref="H35:I35"/>
    <mergeCell ref="K35:L35"/>
    <mergeCell ref="N35:O35"/>
    <mergeCell ref="P35:S35"/>
    <mergeCell ref="T35:W35"/>
    <mergeCell ref="X35:AA35"/>
    <mergeCell ref="AB35:AE35"/>
    <mergeCell ref="AF35:AI35"/>
    <mergeCell ref="AJ35:AM35"/>
    <mergeCell ref="AN35:AP35"/>
    <mergeCell ref="AQ35:AT35"/>
    <mergeCell ref="AU35:AX35"/>
    <mergeCell ref="AY35:BB35"/>
    <mergeCell ref="B34:C34"/>
    <mergeCell ref="E34:F34"/>
    <mergeCell ref="H34:I34"/>
    <mergeCell ref="K34:L34"/>
    <mergeCell ref="N34:O34"/>
    <mergeCell ref="P34:S34"/>
    <mergeCell ref="AQ32:AT32"/>
    <mergeCell ref="AU32:AX32"/>
    <mergeCell ref="AY32:BB32"/>
    <mergeCell ref="B33:C33"/>
    <mergeCell ref="E33:F33"/>
    <mergeCell ref="H33:I33"/>
    <mergeCell ref="K33:L33"/>
    <mergeCell ref="N33:O33"/>
    <mergeCell ref="P33:S33"/>
    <mergeCell ref="T33:W33"/>
    <mergeCell ref="X33:AA33"/>
    <mergeCell ref="AB33:AE33"/>
    <mergeCell ref="AF33:AI33"/>
    <mergeCell ref="AJ33:AM33"/>
    <mergeCell ref="AN33:AP33"/>
    <mergeCell ref="AQ33:AT33"/>
    <mergeCell ref="AU33:AX33"/>
    <mergeCell ref="AY33:BB33"/>
    <mergeCell ref="B32:C32"/>
    <mergeCell ref="E32:F32"/>
    <mergeCell ref="H32:I32"/>
    <mergeCell ref="K32:L32"/>
    <mergeCell ref="N32:O32"/>
    <mergeCell ref="P32:S32"/>
    <mergeCell ref="T32:W32"/>
    <mergeCell ref="X32:AA32"/>
    <mergeCell ref="AB32:AE32"/>
    <mergeCell ref="AF30:AI30"/>
    <mergeCell ref="AJ30:AM30"/>
    <mergeCell ref="AN30:AP30"/>
    <mergeCell ref="T30:W30"/>
    <mergeCell ref="X30:AA30"/>
    <mergeCell ref="AB30:AE30"/>
    <mergeCell ref="AF32:AI32"/>
    <mergeCell ref="AJ32:AM32"/>
    <mergeCell ref="AN32:AP32"/>
    <mergeCell ref="AQ30:AT30"/>
    <mergeCell ref="AU30:AX30"/>
    <mergeCell ref="AY30:BB30"/>
    <mergeCell ref="B31:C31"/>
    <mergeCell ref="E31:F31"/>
    <mergeCell ref="H31:I31"/>
    <mergeCell ref="K31:L31"/>
    <mergeCell ref="N31:O31"/>
    <mergeCell ref="P31:S31"/>
    <mergeCell ref="T31:W31"/>
    <mergeCell ref="X31:AA31"/>
    <mergeCell ref="AB31:AE31"/>
    <mergeCell ref="AF31:AI31"/>
    <mergeCell ref="AJ31:AM31"/>
    <mergeCell ref="AN31:AP31"/>
    <mergeCell ref="AQ31:AT31"/>
    <mergeCell ref="AU31:AX31"/>
    <mergeCell ref="AY31:BB31"/>
    <mergeCell ref="B30:C30"/>
    <mergeCell ref="E30:F30"/>
    <mergeCell ref="H30:I30"/>
    <mergeCell ref="K30:L30"/>
    <mergeCell ref="N30:O30"/>
    <mergeCell ref="P30:S30"/>
    <mergeCell ref="AQ28:AT28"/>
    <mergeCell ref="AU28:AX28"/>
    <mergeCell ref="AY28:BB28"/>
    <mergeCell ref="B29:C29"/>
    <mergeCell ref="E29:F29"/>
    <mergeCell ref="H29:I29"/>
    <mergeCell ref="K29:L29"/>
    <mergeCell ref="N29:O29"/>
    <mergeCell ref="P29:S29"/>
    <mergeCell ref="T29:W29"/>
    <mergeCell ref="X29:AA29"/>
    <mergeCell ref="AB29:AE29"/>
    <mergeCell ref="AF29:AI29"/>
    <mergeCell ref="AJ29:AM29"/>
    <mergeCell ref="AN29:AP29"/>
    <mergeCell ref="AQ29:AT29"/>
    <mergeCell ref="AU29:AX29"/>
    <mergeCell ref="AY29:BB29"/>
    <mergeCell ref="B28:C28"/>
    <mergeCell ref="E28:F28"/>
    <mergeCell ref="H28:I28"/>
    <mergeCell ref="K28:L28"/>
    <mergeCell ref="N28:O28"/>
    <mergeCell ref="P28:S28"/>
    <mergeCell ref="T28:W28"/>
    <mergeCell ref="X28:AA28"/>
    <mergeCell ref="AB28:AE28"/>
    <mergeCell ref="AF26:AI26"/>
    <mergeCell ref="AJ26:AM26"/>
    <mergeCell ref="AN26:AP26"/>
    <mergeCell ref="T26:W26"/>
    <mergeCell ref="X26:AA26"/>
    <mergeCell ref="AB26:AE26"/>
    <mergeCell ref="AF28:AI28"/>
    <mergeCell ref="AJ28:AM28"/>
    <mergeCell ref="AN28:AP28"/>
    <mergeCell ref="AQ26:AT26"/>
    <mergeCell ref="AU26:AX26"/>
    <mergeCell ref="AY26:BB26"/>
    <mergeCell ref="B27:C27"/>
    <mergeCell ref="E27:F27"/>
    <mergeCell ref="H27:I27"/>
    <mergeCell ref="K27:L27"/>
    <mergeCell ref="N27:O27"/>
    <mergeCell ref="P27:S27"/>
    <mergeCell ref="T27:W27"/>
    <mergeCell ref="X27:AA27"/>
    <mergeCell ref="AB27:AE27"/>
    <mergeCell ref="AF27:AI27"/>
    <mergeCell ref="AJ27:AM27"/>
    <mergeCell ref="AN27:AP27"/>
    <mergeCell ref="AQ27:AT27"/>
    <mergeCell ref="AU27:AX27"/>
    <mergeCell ref="AY27:BB27"/>
    <mergeCell ref="B26:C26"/>
    <mergeCell ref="E26:F26"/>
    <mergeCell ref="H26:I26"/>
    <mergeCell ref="K26:L26"/>
    <mergeCell ref="N26:O26"/>
    <mergeCell ref="P26:S26"/>
    <mergeCell ref="AQ24:AT24"/>
    <mergeCell ref="AU24:AX24"/>
    <mergeCell ref="AY24:BB24"/>
    <mergeCell ref="B25:C25"/>
    <mergeCell ref="E25:F25"/>
    <mergeCell ref="H25:I25"/>
    <mergeCell ref="K25:L25"/>
    <mergeCell ref="N25:O25"/>
    <mergeCell ref="P25:S25"/>
    <mergeCell ref="T25:W25"/>
    <mergeCell ref="X25:AA25"/>
    <mergeCell ref="AB25:AE25"/>
    <mergeCell ref="AF25:AI25"/>
    <mergeCell ref="AJ25:AM25"/>
    <mergeCell ref="AN25:AP25"/>
    <mergeCell ref="AQ25:AT25"/>
    <mergeCell ref="AU25:AX25"/>
    <mergeCell ref="AY25:BB25"/>
    <mergeCell ref="B24:C24"/>
    <mergeCell ref="E24:F24"/>
    <mergeCell ref="H24:I24"/>
    <mergeCell ref="K24:L24"/>
    <mergeCell ref="N24:O24"/>
    <mergeCell ref="P24:S24"/>
    <mergeCell ref="T24:W24"/>
    <mergeCell ref="X24:AA24"/>
    <mergeCell ref="AB24:AE24"/>
    <mergeCell ref="AF22:AI22"/>
    <mergeCell ref="AJ22:AM22"/>
    <mergeCell ref="AN22:AP22"/>
    <mergeCell ref="T22:W22"/>
    <mergeCell ref="X22:AA22"/>
    <mergeCell ref="AB22:AE22"/>
    <mergeCell ref="AF24:AI24"/>
    <mergeCell ref="AJ24:AM24"/>
    <mergeCell ref="AN24:AP24"/>
    <mergeCell ref="AQ22:AT22"/>
    <mergeCell ref="AU22:AX22"/>
    <mergeCell ref="AY22:BB22"/>
    <mergeCell ref="B23:C23"/>
    <mergeCell ref="E23:F23"/>
    <mergeCell ref="H23:I23"/>
    <mergeCell ref="K23:L23"/>
    <mergeCell ref="N23:O23"/>
    <mergeCell ref="P23:S23"/>
    <mergeCell ref="T23:W23"/>
    <mergeCell ref="X23:AA23"/>
    <mergeCell ref="AB23:AE23"/>
    <mergeCell ref="AF23:AI23"/>
    <mergeCell ref="AJ23:AM23"/>
    <mergeCell ref="AN23:AP23"/>
    <mergeCell ref="AQ23:AT23"/>
    <mergeCell ref="AU23:AX23"/>
    <mergeCell ref="AY23:BB23"/>
    <mergeCell ref="B22:C22"/>
    <mergeCell ref="E22:F22"/>
    <mergeCell ref="H22:I22"/>
    <mergeCell ref="K22:L22"/>
    <mergeCell ref="N22:O22"/>
    <mergeCell ref="P22:S22"/>
    <mergeCell ref="AQ20:AT20"/>
    <mergeCell ref="AU20:AX20"/>
    <mergeCell ref="AY20:BB20"/>
    <mergeCell ref="B21:C21"/>
    <mergeCell ref="E21:F21"/>
    <mergeCell ref="H21:I21"/>
    <mergeCell ref="K21:L21"/>
    <mergeCell ref="N21:O21"/>
    <mergeCell ref="P21:S21"/>
    <mergeCell ref="T21:W21"/>
    <mergeCell ref="X21:AA21"/>
    <mergeCell ref="AB21:AE21"/>
    <mergeCell ref="AF21:AI21"/>
    <mergeCell ref="AJ21:AM21"/>
    <mergeCell ref="AN21:AP21"/>
    <mergeCell ref="AQ21:AT21"/>
    <mergeCell ref="AU21:AX21"/>
    <mergeCell ref="AY21:BB21"/>
    <mergeCell ref="B20:C20"/>
    <mergeCell ref="E20:F20"/>
    <mergeCell ref="H20:I20"/>
    <mergeCell ref="K20:L20"/>
    <mergeCell ref="N20:O20"/>
    <mergeCell ref="P20:S20"/>
    <mergeCell ref="T20:W20"/>
    <mergeCell ref="X20:AA20"/>
    <mergeCell ref="AB20:AE20"/>
    <mergeCell ref="AF18:AI18"/>
    <mergeCell ref="AJ18:AM18"/>
    <mergeCell ref="AN18:AP18"/>
    <mergeCell ref="T18:W18"/>
    <mergeCell ref="X18:AA18"/>
    <mergeCell ref="AB18:AE18"/>
    <mergeCell ref="AF20:AI20"/>
    <mergeCell ref="AJ20:AM20"/>
    <mergeCell ref="AN20:AP20"/>
    <mergeCell ref="AQ18:AT18"/>
    <mergeCell ref="AU18:AX18"/>
    <mergeCell ref="AY18:BB18"/>
    <mergeCell ref="B19:C19"/>
    <mergeCell ref="E19:F19"/>
    <mergeCell ref="H19:I19"/>
    <mergeCell ref="K19:L19"/>
    <mergeCell ref="N19:O19"/>
    <mergeCell ref="P19:S19"/>
    <mergeCell ref="T19:W19"/>
    <mergeCell ref="X19:AA19"/>
    <mergeCell ref="AB19:AE19"/>
    <mergeCell ref="AF19:AI19"/>
    <mergeCell ref="AJ19:AM19"/>
    <mergeCell ref="AN19:AP19"/>
    <mergeCell ref="AQ19:AT19"/>
    <mergeCell ref="AU19:AX19"/>
    <mergeCell ref="AY19:BB19"/>
    <mergeCell ref="B18:C18"/>
    <mergeCell ref="E18:F18"/>
    <mergeCell ref="H18:I18"/>
    <mergeCell ref="K18:L18"/>
    <mergeCell ref="N18:O18"/>
    <mergeCell ref="P18:S18"/>
    <mergeCell ref="AQ16:AT16"/>
    <mergeCell ref="AU16:AX16"/>
    <mergeCell ref="AY16:BB16"/>
    <mergeCell ref="B17:C17"/>
    <mergeCell ref="E17:F17"/>
    <mergeCell ref="H17:I17"/>
    <mergeCell ref="K17:L17"/>
    <mergeCell ref="N17:O17"/>
    <mergeCell ref="P17:S17"/>
    <mergeCell ref="T17:W17"/>
    <mergeCell ref="X17:AA17"/>
    <mergeCell ref="AB17:AE17"/>
    <mergeCell ref="AF17:AI17"/>
    <mergeCell ref="AJ17:AM17"/>
    <mergeCell ref="AN17:AP17"/>
    <mergeCell ref="AQ17:AT17"/>
    <mergeCell ref="AU17:AX17"/>
    <mergeCell ref="AY17:BB17"/>
    <mergeCell ref="B16:C16"/>
    <mergeCell ref="E16:F16"/>
    <mergeCell ref="H16:I16"/>
    <mergeCell ref="K16:L16"/>
    <mergeCell ref="N16:O16"/>
    <mergeCell ref="P16:S16"/>
    <mergeCell ref="T16:W16"/>
    <mergeCell ref="X16:AA16"/>
    <mergeCell ref="AB16:AE16"/>
    <mergeCell ref="AF14:AI14"/>
    <mergeCell ref="AJ14:AM14"/>
    <mergeCell ref="AN14:AP14"/>
    <mergeCell ref="T14:W14"/>
    <mergeCell ref="X14:AA14"/>
    <mergeCell ref="AB14:AE14"/>
    <mergeCell ref="AF16:AI16"/>
    <mergeCell ref="AJ16:AM16"/>
    <mergeCell ref="AN16:AP16"/>
    <mergeCell ref="AQ14:AT14"/>
    <mergeCell ref="AU14:AX14"/>
    <mergeCell ref="AY14:BB14"/>
    <mergeCell ref="B15:C15"/>
    <mergeCell ref="E15:F15"/>
    <mergeCell ref="H15:I15"/>
    <mergeCell ref="K15:L15"/>
    <mergeCell ref="N15:O15"/>
    <mergeCell ref="P15:S15"/>
    <mergeCell ref="T15:W15"/>
    <mergeCell ref="X15:AA15"/>
    <mergeCell ref="AB15:AE15"/>
    <mergeCell ref="AF15:AI15"/>
    <mergeCell ref="AJ15:AM15"/>
    <mergeCell ref="AN15:AP15"/>
    <mergeCell ref="AQ15:AT15"/>
    <mergeCell ref="AU15:AX15"/>
    <mergeCell ref="AY15:BB15"/>
    <mergeCell ref="B14:C14"/>
    <mergeCell ref="E14:F14"/>
    <mergeCell ref="H14:I14"/>
    <mergeCell ref="K14:L14"/>
    <mergeCell ref="N14:O14"/>
    <mergeCell ref="P14:S14"/>
    <mergeCell ref="AQ12:AT12"/>
    <mergeCell ref="AU12:AX12"/>
    <mergeCell ref="AY12:BB12"/>
    <mergeCell ref="B13:C13"/>
    <mergeCell ref="E13:F13"/>
    <mergeCell ref="H13:I13"/>
    <mergeCell ref="K13:L13"/>
    <mergeCell ref="N13:O13"/>
    <mergeCell ref="P13:S13"/>
    <mergeCell ref="T13:W13"/>
    <mergeCell ref="X13:AA13"/>
    <mergeCell ref="AB13:AE13"/>
    <mergeCell ref="AF13:AI13"/>
    <mergeCell ref="AJ13:AM13"/>
    <mergeCell ref="AN13:AP13"/>
    <mergeCell ref="AQ13:AT13"/>
    <mergeCell ref="AU13:AX13"/>
    <mergeCell ref="AY13:BB13"/>
    <mergeCell ref="B12:C12"/>
    <mergeCell ref="E12:F12"/>
    <mergeCell ref="H12:I12"/>
    <mergeCell ref="K12:L12"/>
    <mergeCell ref="N12:O12"/>
    <mergeCell ref="P12:S12"/>
    <mergeCell ref="T12:W12"/>
    <mergeCell ref="X12:AA12"/>
    <mergeCell ref="AB12:AE12"/>
    <mergeCell ref="AF10:AI10"/>
    <mergeCell ref="AJ10:AM10"/>
    <mergeCell ref="AN10:AP10"/>
    <mergeCell ref="T10:W10"/>
    <mergeCell ref="X10:AA10"/>
    <mergeCell ref="AB10:AE10"/>
    <mergeCell ref="AF12:AI12"/>
    <mergeCell ref="AJ12:AM12"/>
    <mergeCell ref="AN12:AP12"/>
    <mergeCell ref="AQ10:AT10"/>
    <mergeCell ref="AU10:AX10"/>
    <mergeCell ref="AY10:BB10"/>
    <mergeCell ref="B11:C11"/>
    <mergeCell ref="E11:F11"/>
    <mergeCell ref="H11:I11"/>
    <mergeCell ref="K11:L11"/>
    <mergeCell ref="N11:O11"/>
    <mergeCell ref="P11:S11"/>
    <mergeCell ref="T11:W11"/>
    <mergeCell ref="X11:AA11"/>
    <mergeCell ref="AB11:AE11"/>
    <mergeCell ref="AF11:AI11"/>
    <mergeCell ref="AJ11:AM11"/>
    <mergeCell ref="AN11:AP11"/>
    <mergeCell ref="AQ11:AT11"/>
    <mergeCell ref="AU11:AX11"/>
    <mergeCell ref="AY11:BB11"/>
    <mergeCell ref="B10:C10"/>
    <mergeCell ref="E10:F10"/>
    <mergeCell ref="H10:I10"/>
    <mergeCell ref="K10:L10"/>
    <mergeCell ref="N10:O10"/>
    <mergeCell ref="P10:S10"/>
    <mergeCell ref="AU6:AX8"/>
    <mergeCell ref="AY6:BB8"/>
    <mergeCell ref="P7:S8"/>
    <mergeCell ref="T7:W8"/>
    <mergeCell ref="AB7:AE8"/>
    <mergeCell ref="AF7:AI8"/>
    <mergeCell ref="E8:I8"/>
    <mergeCell ref="K8:O8"/>
    <mergeCell ref="B9:C9"/>
    <mergeCell ref="E9:F9"/>
    <mergeCell ref="H9:I9"/>
    <mergeCell ref="K9:L9"/>
    <mergeCell ref="N9:O9"/>
    <mergeCell ref="P9:S9"/>
    <mergeCell ref="T9:W9"/>
    <mergeCell ref="X9:AA9"/>
    <mergeCell ref="AB9:AE9"/>
    <mergeCell ref="AF9:AI9"/>
    <mergeCell ref="AJ9:AM9"/>
    <mergeCell ref="AN9:AP9"/>
    <mergeCell ref="AQ9:AT9"/>
    <mergeCell ref="AU9:AX9"/>
    <mergeCell ref="AY9:BB9"/>
    <mergeCell ref="AL4:AS4"/>
    <mergeCell ref="B6:C8"/>
    <mergeCell ref="D6:D8"/>
    <mergeCell ref="E6:O6"/>
    <mergeCell ref="P6:W6"/>
    <mergeCell ref="X6:AA8"/>
    <mergeCell ref="AB6:AI6"/>
    <mergeCell ref="AJ6:AM8"/>
    <mergeCell ref="AN6:AP8"/>
    <mergeCell ref="AQ6:AT8"/>
  </mergeCells>
  <phoneticPr fontId="56"/>
  <pageMargins left="0.25" right="0.25" top="0.30972222222222201" bottom="0.3" header="0.51180555555555496" footer="0.51180555555555496"/>
  <pageSetup paperSize="9" scale="38" firstPageNumber="0" orientation="landscape"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156082"/>
    <pageSetUpPr fitToPage="1"/>
  </sheetPr>
  <dimension ref="A1:AMK55"/>
  <sheetViews>
    <sheetView view="pageBreakPreview" topLeftCell="A3" zoomScale="70" zoomScaleNormal="85" zoomScalePageLayoutView="70" workbookViewId="0">
      <selection activeCell="B52" sqref="B52"/>
    </sheetView>
  </sheetViews>
  <sheetFormatPr defaultRowHeight="18" x14ac:dyDescent="0.45"/>
  <cols>
    <col min="1" max="18" width="3.09765625" style="37" customWidth="1"/>
    <col min="19" max="19" width="3.59765625" style="37" customWidth="1"/>
    <col min="20" max="58" width="3.09765625" style="37" customWidth="1"/>
    <col min="59" max="62" width="3.09765625" style="38" customWidth="1"/>
    <col min="63" max="77" width="3.09765625" style="37" customWidth="1"/>
    <col min="78" max="78" width="11" style="37" customWidth="1"/>
    <col min="79" max="79" width="12.59765625" style="37" customWidth="1"/>
    <col min="80" max="80" width="7.09765625" style="37" customWidth="1"/>
    <col min="81" max="1025" width="3.09765625" style="37" customWidth="1"/>
  </cols>
  <sheetData>
    <row r="1" spans="2:85" s="37" customFormat="1" ht="18.75" customHeight="1" x14ac:dyDescent="0.45"/>
    <row r="2" spans="2:85" s="37" customFormat="1" ht="18.75" customHeight="1" x14ac:dyDescent="0.45"/>
    <row r="3" spans="2:85" s="37" customFormat="1" ht="18.75" customHeight="1" x14ac:dyDescent="0.45">
      <c r="T3" s="42"/>
      <c r="U3" s="43"/>
      <c r="V3" s="43"/>
      <c r="W3" s="43"/>
      <c r="X3" s="43"/>
      <c r="Y3" s="43"/>
      <c r="Z3" s="43"/>
      <c r="AA3" s="43"/>
      <c r="AB3" s="43"/>
      <c r="AC3" s="43"/>
      <c r="AD3" s="43"/>
      <c r="AE3" s="43"/>
      <c r="AF3" s="44"/>
      <c r="AH3" s="42"/>
      <c r="AI3" s="43"/>
      <c r="AJ3" s="43"/>
      <c r="AK3" s="43"/>
      <c r="AL3" s="43"/>
      <c r="AM3" s="43"/>
      <c r="AN3" s="43"/>
      <c r="AO3" s="43"/>
      <c r="AP3" s="43"/>
      <c r="AQ3" s="43"/>
      <c r="AR3" s="43"/>
      <c r="AS3" s="44"/>
    </row>
    <row r="4" spans="2:85" s="37" customFormat="1" ht="18.75" customHeight="1" x14ac:dyDescent="0.45">
      <c r="T4" s="47"/>
      <c r="U4" s="48" t="s">
        <v>2</v>
      </c>
      <c r="V4" s="48"/>
      <c r="W4" s="48"/>
      <c r="X4" s="48" t="s">
        <v>36</v>
      </c>
      <c r="Y4" s="48"/>
      <c r="Z4" s="49"/>
      <c r="AA4" s="48" t="s">
        <v>3</v>
      </c>
      <c r="AB4" s="49"/>
      <c r="AC4" s="48" t="s">
        <v>37</v>
      </c>
      <c r="AD4" s="48"/>
      <c r="AE4" s="48"/>
      <c r="AF4" s="50"/>
      <c r="AH4" s="47"/>
      <c r="AI4" s="48" t="s">
        <v>5</v>
      </c>
      <c r="AJ4" s="48"/>
      <c r="AK4" s="48"/>
      <c r="AL4" s="158"/>
      <c r="AM4" s="158"/>
      <c r="AN4" s="158"/>
      <c r="AO4" s="158"/>
      <c r="AP4" s="158"/>
      <c r="AQ4" s="158"/>
      <c r="AR4" s="158"/>
      <c r="AS4" s="158"/>
    </row>
    <row r="5" spans="2:85" s="37" customFormat="1" ht="18.75" customHeight="1" x14ac:dyDescent="0.45">
      <c r="W5" s="53"/>
      <c r="AB5" s="53"/>
      <c r="AS5" s="51"/>
      <c r="BY5" s="38"/>
    </row>
    <row r="6" spans="2:85" ht="18.75" customHeight="1" x14ac:dyDescent="0.45">
      <c r="B6" s="159" t="s">
        <v>7</v>
      </c>
      <c r="C6" s="159"/>
      <c r="D6" s="160" t="s">
        <v>8</v>
      </c>
      <c r="E6" s="161" t="s">
        <v>9</v>
      </c>
      <c r="F6" s="161"/>
      <c r="G6" s="161"/>
      <c r="H6" s="161"/>
      <c r="I6" s="161"/>
      <c r="J6" s="161"/>
      <c r="K6" s="161"/>
      <c r="L6" s="161"/>
      <c r="M6" s="161"/>
      <c r="N6" s="161"/>
      <c r="O6" s="161"/>
      <c r="P6" s="161" t="s">
        <v>9</v>
      </c>
      <c r="Q6" s="161"/>
      <c r="R6" s="161"/>
      <c r="S6" s="161"/>
      <c r="T6" s="161"/>
      <c r="U6" s="161"/>
      <c r="V6" s="161"/>
      <c r="W6" s="161"/>
      <c r="X6" s="161"/>
      <c r="Y6" s="161"/>
      <c r="Z6" s="161"/>
      <c r="AA6" s="162" t="s">
        <v>38</v>
      </c>
      <c r="AB6" s="162"/>
      <c r="AC6" s="162"/>
      <c r="AD6" s="162"/>
      <c r="AE6" s="162"/>
      <c r="AF6" s="162"/>
      <c r="AG6" s="162"/>
      <c r="AH6" s="162"/>
      <c r="AI6" s="163" t="s">
        <v>12</v>
      </c>
      <c r="AJ6" s="163"/>
      <c r="AK6" s="163"/>
      <c r="AL6" s="163"/>
      <c r="AM6" s="163" t="s">
        <v>39</v>
      </c>
      <c r="AN6" s="163"/>
      <c r="AO6" s="163"/>
      <c r="AP6" s="163"/>
      <c r="AQ6" s="163"/>
      <c r="AR6" s="163"/>
      <c r="AS6" s="163"/>
      <c r="AT6" s="163"/>
      <c r="AU6" s="164" t="s">
        <v>40</v>
      </c>
      <c r="AV6" s="164"/>
      <c r="AW6" s="164"/>
      <c r="AX6" s="164"/>
      <c r="AY6" s="315" t="s">
        <v>74</v>
      </c>
      <c r="AZ6" s="315"/>
      <c r="BA6" s="315"/>
      <c r="BB6" s="315" t="s">
        <v>75</v>
      </c>
      <c r="BC6" s="315"/>
      <c r="BD6" s="315"/>
      <c r="BE6" s="168" t="s">
        <v>44</v>
      </c>
      <c r="BF6" s="168"/>
      <c r="BG6" s="168"/>
      <c r="BH6" s="168"/>
      <c r="BI6" s="169" t="s">
        <v>45</v>
      </c>
      <c r="BJ6" s="169"/>
      <c r="BK6" s="169"/>
      <c r="BL6" s="169"/>
      <c r="BM6" s="170" t="s">
        <v>46</v>
      </c>
      <c r="BN6" s="170"/>
      <c r="BO6" s="170"/>
      <c r="BP6" s="170"/>
    </row>
    <row r="7" spans="2:85" ht="18.75" customHeight="1" x14ac:dyDescent="0.45">
      <c r="B7" s="159"/>
      <c r="C7" s="159"/>
      <c r="D7" s="160"/>
      <c r="E7" s="54"/>
      <c r="F7" s="55"/>
      <c r="G7" s="55"/>
      <c r="H7" s="55"/>
      <c r="I7" s="55"/>
      <c r="J7" s="55"/>
      <c r="K7" s="55"/>
      <c r="L7" s="55"/>
      <c r="M7" s="55"/>
      <c r="N7" s="55"/>
      <c r="O7" s="56"/>
      <c r="P7" s="316" t="s">
        <v>76</v>
      </c>
      <c r="Q7" s="316"/>
      <c r="R7" s="316"/>
      <c r="S7" s="316"/>
      <c r="T7" s="316"/>
      <c r="U7" s="316"/>
      <c r="V7" s="316"/>
      <c r="W7" s="316"/>
      <c r="X7" s="316"/>
      <c r="Y7" s="316"/>
      <c r="Z7" s="316"/>
      <c r="AA7" s="162" t="s">
        <v>10</v>
      </c>
      <c r="AB7" s="162"/>
      <c r="AC7" s="162"/>
      <c r="AD7" s="162"/>
      <c r="AE7" s="163" t="s">
        <v>11</v>
      </c>
      <c r="AF7" s="163"/>
      <c r="AG7" s="163"/>
      <c r="AH7" s="163"/>
      <c r="AI7" s="163"/>
      <c r="AJ7" s="163"/>
      <c r="AK7" s="163"/>
      <c r="AL7" s="163"/>
      <c r="AM7" s="163" t="s">
        <v>51</v>
      </c>
      <c r="AN7" s="163"/>
      <c r="AO7" s="163"/>
      <c r="AP7" s="163"/>
      <c r="AQ7" s="163" t="s">
        <v>52</v>
      </c>
      <c r="AR7" s="163"/>
      <c r="AS7" s="163"/>
      <c r="AT7" s="163"/>
      <c r="AU7" s="164"/>
      <c r="AV7" s="164"/>
      <c r="AW7" s="164"/>
      <c r="AX7" s="164"/>
      <c r="AY7" s="315"/>
      <c r="AZ7" s="315"/>
      <c r="BA7" s="315"/>
      <c r="BB7" s="315"/>
      <c r="BC7" s="315"/>
      <c r="BD7" s="315"/>
      <c r="BE7" s="168"/>
      <c r="BF7" s="168"/>
      <c r="BG7" s="168"/>
      <c r="BH7" s="168"/>
      <c r="BI7" s="169"/>
      <c r="BJ7" s="169"/>
      <c r="BK7" s="169"/>
      <c r="BL7" s="169"/>
      <c r="BM7" s="170"/>
      <c r="BN7" s="170"/>
      <c r="BO7" s="170"/>
      <c r="BP7" s="170"/>
      <c r="BY7" s="37" t="s">
        <v>77</v>
      </c>
    </row>
    <row r="8" spans="2:85" ht="18.75" customHeight="1" x14ac:dyDescent="0.45">
      <c r="B8" s="159"/>
      <c r="C8" s="159"/>
      <c r="D8" s="160"/>
      <c r="E8" s="174" t="s">
        <v>18</v>
      </c>
      <c r="F8" s="174"/>
      <c r="G8" s="174"/>
      <c r="H8" s="174"/>
      <c r="I8" s="174"/>
      <c r="J8" s="57" t="s">
        <v>19</v>
      </c>
      <c r="K8" s="175" t="s">
        <v>20</v>
      </c>
      <c r="L8" s="175"/>
      <c r="M8" s="175"/>
      <c r="N8" s="175"/>
      <c r="O8" s="175"/>
      <c r="P8" s="174" t="s">
        <v>18</v>
      </c>
      <c r="Q8" s="174"/>
      <c r="R8" s="174"/>
      <c r="S8" s="174"/>
      <c r="T8" s="174"/>
      <c r="U8" s="57" t="s">
        <v>19</v>
      </c>
      <c r="V8" s="175" t="s">
        <v>20</v>
      </c>
      <c r="W8" s="175"/>
      <c r="X8" s="175"/>
      <c r="Y8" s="175"/>
      <c r="Z8" s="175"/>
      <c r="AA8" s="162"/>
      <c r="AB8" s="162"/>
      <c r="AC8" s="162"/>
      <c r="AD8" s="162"/>
      <c r="AE8" s="163"/>
      <c r="AF8" s="163"/>
      <c r="AG8" s="163"/>
      <c r="AH8" s="163"/>
      <c r="AI8" s="163"/>
      <c r="AJ8" s="163"/>
      <c r="AK8" s="163"/>
      <c r="AL8" s="163"/>
      <c r="AM8" s="163"/>
      <c r="AN8" s="163"/>
      <c r="AO8" s="163"/>
      <c r="AP8" s="163"/>
      <c r="AQ8" s="163"/>
      <c r="AR8" s="163"/>
      <c r="AS8" s="163"/>
      <c r="AT8" s="163"/>
      <c r="AU8" s="164"/>
      <c r="AV8" s="164"/>
      <c r="AW8" s="164"/>
      <c r="AX8" s="164"/>
      <c r="AY8" s="315"/>
      <c r="AZ8" s="315"/>
      <c r="BA8" s="315"/>
      <c r="BB8" s="315"/>
      <c r="BC8" s="315"/>
      <c r="BD8" s="315"/>
      <c r="BE8" s="168"/>
      <c r="BF8" s="168"/>
      <c r="BG8" s="168"/>
      <c r="BH8" s="168"/>
      <c r="BI8" s="169"/>
      <c r="BJ8" s="169"/>
      <c r="BK8" s="169"/>
      <c r="BL8" s="169"/>
      <c r="BM8" s="170"/>
      <c r="BN8" s="170"/>
      <c r="BO8" s="170"/>
      <c r="BP8" s="170"/>
      <c r="BY8" s="37" t="s">
        <v>78</v>
      </c>
    </row>
    <row r="9" spans="2:85" ht="18" customHeight="1" x14ac:dyDescent="0.45">
      <c r="B9" s="180">
        <v>0</v>
      </c>
      <c r="C9" s="180"/>
      <c r="D9" s="58"/>
      <c r="E9" s="181">
        <v>10</v>
      </c>
      <c r="F9" s="181"/>
      <c r="G9" s="59" t="s">
        <v>23</v>
      </c>
      <c r="H9" s="182">
        <v>0</v>
      </c>
      <c r="I9" s="182"/>
      <c r="J9" s="60" t="s">
        <v>19</v>
      </c>
      <c r="K9" s="181">
        <v>15</v>
      </c>
      <c r="L9" s="181"/>
      <c r="M9" s="59" t="s">
        <v>23</v>
      </c>
      <c r="N9" s="182">
        <v>0</v>
      </c>
      <c r="O9" s="182"/>
      <c r="P9" s="181">
        <f t="shared" ref="P9:P38" si="0">IF(K9&lt;7,"",IF(E9&gt;22,0,IF(E9&lt;7,7,E9)))</f>
        <v>10</v>
      </c>
      <c r="Q9" s="181"/>
      <c r="R9" s="59" t="s">
        <v>23</v>
      </c>
      <c r="S9" s="182">
        <f t="shared" ref="S9:S38" si="1">IF(P9="","",IF(E9&gt;21,0,IF(E9&lt;7,0,H9)))</f>
        <v>0</v>
      </c>
      <c r="T9" s="182"/>
      <c r="U9" s="60" t="s">
        <v>19</v>
      </c>
      <c r="V9" s="181">
        <f t="shared" ref="V9:V38" si="2">IF(P9="","",IF(E9&gt;22,"",IF(K9&gt;22,22,IF(K9&lt;7,0,K9))))</f>
        <v>15</v>
      </c>
      <c r="W9" s="181"/>
      <c r="X9" s="59" t="s">
        <v>23</v>
      </c>
      <c r="Y9" s="182">
        <f t="shared" ref="Y9:Y38" si="3">IF(P9="","",IF(K9&gt;21,0,IF(K9&lt;7,0,N9)))</f>
        <v>0</v>
      </c>
      <c r="Z9" s="182"/>
      <c r="AA9" s="183">
        <v>15000</v>
      </c>
      <c r="AB9" s="183"/>
      <c r="AC9" s="183"/>
      <c r="AD9" s="183"/>
      <c r="AE9" s="183">
        <v>2000</v>
      </c>
      <c r="AF9" s="183"/>
      <c r="AG9" s="183"/>
      <c r="AH9" s="183"/>
      <c r="AI9" s="183">
        <v>5000</v>
      </c>
      <c r="AJ9" s="183"/>
      <c r="AK9" s="183"/>
      <c r="AL9" s="183"/>
      <c r="AM9" s="183">
        <v>0</v>
      </c>
      <c r="AN9" s="183"/>
      <c r="AO9" s="183"/>
      <c r="AP9" s="183"/>
      <c r="AQ9" s="183">
        <v>0</v>
      </c>
      <c r="AR9" s="183"/>
      <c r="AS9" s="183"/>
      <c r="AT9" s="183"/>
      <c r="AU9" s="184">
        <f t="shared" ref="AU9:AU38" si="4">AA9+AE9+IF((AM9-AI9)&gt;0,0,(AM9-AI9))</f>
        <v>12000</v>
      </c>
      <c r="AV9" s="184"/>
      <c r="AW9" s="184"/>
      <c r="AX9" s="184"/>
      <c r="AY9" s="185">
        <f t="shared" ref="AY9:AY38" si="5">IFERROR(IFERROR(IF(OR(ISBLANK(P9),ISBLANK(S9),ISBLANK(V9),ISBLANK(Y9)),"",IF(Y9-S9&lt;0,V9-P9-1,V9-P9)),"")+IFERROR(IF(OR(ISBLANK(P9),ISBLANK(S9),ISBLANK(V9),ISBLANK(Y9)),"",IF(Y9-S9&lt;0,Y9-S9+60,Y9-S9)),"")/60,0)</f>
        <v>5</v>
      </c>
      <c r="AZ9" s="185"/>
      <c r="BA9" s="185"/>
      <c r="BB9" s="185">
        <f t="shared" ref="BB9:BB38" si="6">IF(K9-E9&gt;=0,K9-E9,24-E9+K9)-IF(N9-H9&lt;0,1,0)+IF(N9-H9&lt;0,60+(N9-H9),N9-H9)/60-AY9</f>
        <v>0</v>
      </c>
      <c r="BC9" s="185"/>
      <c r="BD9" s="185"/>
      <c r="BE9" s="188">
        <f t="shared" ref="BE9:BE38" si="7">AU9</f>
        <v>12000</v>
      </c>
      <c r="BF9" s="188"/>
      <c r="BG9" s="188"/>
      <c r="BH9" s="188"/>
      <c r="BI9" s="186">
        <f t="shared" ref="BI9:BI38" si="8">2500*AY9+3500*BB9</f>
        <v>12500</v>
      </c>
      <c r="BJ9" s="186"/>
      <c r="BK9" s="186"/>
      <c r="BL9" s="186"/>
      <c r="BM9" s="156">
        <f t="shared" ref="BM9:BM38" si="9">MIN(BE9,BI9)</f>
        <v>12000</v>
      </c>
      <c r="BN9" s="156"/>
      <c r="BO9" s="156"/>
      <c r="BP9" s="156"/>
      <c r="BY9" s="37" t="s">
        <v>79</v>
      </c>
    </row>
    <row r="10" spans="2:85" ht="18" customHeight="1" x14ac:dyDescent="0.45">
      <c r="B10" s="180">
        <v>0</v>
      </c>
      <c r="C10" s="180"/>
      <c r="D10" s="58"/>
      <c r="E10" s="181">
        <v>10</v>
      </c>
      <c r="F10" s="181"/>
      <c r="G10" s="59" t="s">
        <v>23</v>
      </c>
      <c r="H10" s="182">
        <v>0</v>
      </c>
      <c r="I10" s="182"/>
      <c r="J10" s="60" t="s">
        <v>19</v>
      </c>
      <c r="K10" s="181">
        <v>15</v>
      </c>
      <c r="L10" s="181"/>
      <c r="M10" s="59" t="s">
        <v>23</v>
      </c>
      <c r="N10" s="182">
        <v>30</v>
      </c>
      <c r="O10" s="182"/>
      <c r="P10" s="181">
        <f t="shared" si="0"/>
        <v>10</v>
      </c>
      <c r="Q10" s="181"/>
      <c r="R10" s="59" t="s">
        <v>23</v>
      </c>
      <c r="S10" s="182">
        <f t="shared" si="1"/>
        <v>0</v>
      </c>
      <c r="T10" s="182"/>
      <c r="U10" s="60" t="s">
        <v>19</v>
      </c>
      <c r="V10" s="181">
        <f t="shared" si="2"/>
        <v>15</v>
      </c>
      <c r="W10" s="181"/>
      <c r="X10" s="59" t="s">
        <v>23</v>
      </c>
      <c r="Y10" s="182">
        <f t="shared" si="3"/>
        <v>30</v>
      </c>
      <c r="Z10" s="182"/>
      <c r="AA10" s="183">
        <v>16500</v>
      </c>
      <c r="AB10" s="183"/>
      <c r="AC10" s="183"/>
      <c r="AD10" s="183"/>
      <c r="AE10" s="183"/>
      <c r="AF10" s="183"/>
      <c r="AG10" s="183"/>
      <c r="AH10" s="183"/>
      <c r="AI10" s="183"/>
      <c r="AJ10" s="183"/>
      <c r="AK10" s="183"/>
      <c r="AL10" s="183"/>
      <c r="AM10" s="183">
        <v>0</v>
      </c>
      <c r="AN10" s="183"/>
      <c r="AO10" s="183"/>
      <c r="AP10" s="183"/>
      <c r="AQ10" s="183">
        <v>0</v>
      </c>
      <c r="AR10" s="183"/>
      <c r="AS10" s="183"/>
      <c r="AT10" s="183"/>
      <c r="AU10" s="184">
        <f t="shared" si="4"/>
        <v>16500</v>
      </c>
      <c r="AV10" s="184"/>
      <c r="AW10" s="184"/>
      <c r="AX10" s="184"/>
      <c r="AY10" s="185">
        <f t="shared" si="5"/>
        <v>5.5</v>
      </c>
      <c r="AZ10" s="185"/>
      <c r="BA10" s="185"/>
      <c r="BB10" s="185">
        <f t="shared" si="6"/>
        <v>0</v>
      </c>
      <c r="BC10" s="185"/>
      <c r="BD10" s="185"/>
      <c r="BE10" s="188">
        <f t="shared" si="7"/>
        <v>16500</v>
      </c>
      <c r="BF10" s="188"/>
      <c r="BG10" s="188"/>
      <c r="BH10" s="188"/>
      <c r="BI10" s="186">
        <f t="shared" si="8"/>
        <v>13750</v>
      </c>
      <c r="BJ10" s="186"/>
      <c r="BK10" s="186"/>
      <c r="BL10" s="186"/>
      <c r="BM10" s="156">
        <f t="shared" si="9"/>
        <v>13750</v>
      </c>
      <c r="BN10" s="156"/>
      <c r="BO10" s="156"/>
      <c r="BP10" s="156"/>
      <c r="BY10" s="88"/>
      <c r="BZ10" s="88" t="s">
        <v>80</v>
      </c>
      <c r="CA10" s="88"/>
      <c r="CB10" s="88"/>
      <c r="CC10" s="88"/>
      <c r="CD10" s="88"/>
      <c r="CE10" s="88"/>
      <c r="CF10" s="88"/>
      <c r="CG10" s="89"/>
    </row>
    <row r="11" spans="2:85" ht="18" customHeight="1" x14ac:dyDescent="0.45">
      <c r="B11" s="180">
        <v>0</v>
      </c>
      <c r="C11" s="180"/>
      <c r="D11" s="61"/>
      <c r="E11" s="181">
        <v>10</v>
      </c>
      <c r="F11" s="181"/>
      <c r="G11" s="62" t="s">
        <v>23</v>
      </c>
      <c r="H11" s="182">
        <v>0</v>
      </c>
      <c r="I11" s="182"/>
      <c r="J11" s="63" t="s">
        <v>19</v>
      </c>
      <c r="K11" s="181">
        <v>15</v>
      </c>
      <c r="L11" s="181"/>
      <c r="M11" s="62" t="s">
        <v>23</v>
      </c>
      <c r="N11" s="189">
        <v>45</v>
      </c>
      <c r="O11" s="189"/>
      <c r="P11" s="181">
        <f t="shared" si="0"/>
        <v>10</v>
      </c>
      <c r="Q11" s="181"/>
      <c r="R11" s="62" t="s">
        <v>23</v>
      </c>
      <c r="S11" s="182">
        <f t="shared" si="1"/>
        <v>0</v>
      </c>
      <c r="T11" s="182"/>
      <c r="U11" s="63" t="s">
        <v>19</v>
      </c>
      <c r="V11" s="181">
        <f t="shared" si="2"/>
        <v>15</v>
      </c>
      <c r="W11" s="181"/>
      <c r="X11" s="62" t="s">
        <v>23</v>
      </c>
      <c r="Y11" s="182">
        <f t="shared" si="3"/>
        <v>45</v>
      </c>
      <c r="Z11" s="182"/>
      <c r="AA11" s="183">
        <v>17250</v>
      </c>
      <c r="AB11" s="183"/>
      <c r="AC11" s="183"/>
      <c r="AD11" s="183"/>
      <c r="AE11" s="190"/>
      <c r="AF11" s="190"/>
      <c r="AG11" s="190"/>
      <c r="AH11" s="190"/>
      <c r="AI11" s="190"/>
      <c r="AJ11" s="190"/>
      <c r="AK11" s="190"/>
      <c r="AL11" s="190"/>
      <c r="AM11" s="190">
        <v>0</v>
      </c>
      <c r="AN11" s="190"/>
      <c r="AO11" s="190"/>
      <c r="AP11" s="190"/>
      <c r="AQ11" s="190">
        <v>0</v>
      </c>
      <c r="AR11" s="190"/>
      <c r="AS11" s="190"/>
      <c r="AT11" s="190"/>
      <c r="AU11" s="184">
        <f t="shared" si="4"/>
        <v>17250</v>
      </c>
      <c r="AV11" s="184"/>
      <c r="AW11" s="184"/>
      <c r="AX11" s="184"/>
      <c r="AY11" s="185">
        <f t="shared" si="5"/>
        <v>5.75</v>
      </c>
      <c r="AZ11" s="185"/>
      <c r="BA11" s="185"/>
      <c r="BB11" s="185">
        <f t="shared" si="6"/>
        <v>0</v>
      </c>
      <c r="BC11" s="185"/>
      <c r="BD11" s="185"/>
      <c r="BE11" s="188">
        <f t="shared" si="7"/>
        <v>17250</v>
      </c>
      <c r="BF11" s="188"/>
      <c r="BG11" s="188"/>
      <c r="BH11" s="188"/>
      <c r="BI11" s="186">
        <f t="shared" si="8"/>
        <v>14375</v>
      </c>
      <c r="BJ11" s="186"/>
      <c r="BK11" s="186"/>
      <c r="BL11" s="186"/>
      <c r="BM11" s="156">
        <f t="shared" si="9"/>
        <v>14375</v>
      </c>
      <c r="BN11" s="156"/>
      <c r="BO11" s="156"/>
      <c r="BP11" s="156"/>
      <c r="BY11" s="88"/>
      <c r="BZ11" s="88" t="s">
        <v>76</v>
      </c>
      <c r="CA11" s="88" t="s">
        <v>81</v>
      </c>
      <c r="CB11" s="88" t="s">
        <v>24</v>
      </c>
      <c r="CC11" s="88"/>
      <c r="CD11" s="88"/>
      <c r="CE11" s="88"/>
      <c r="CF11" s="88"/>
      <c r="CG11" s="89"/>
    </row>
    <row r="12" spans="2:85" ht="18" customHeight="1" x14ac:dyDescent="0.45">
      <c r="B12" s="180">
        <v>0</v>
      </c>
      <c r="C12" s="180"/>
      <c r="D12" s="61"/>
      <c r="E12" s="181">
        <v>22</v>
      </c>
      <c r="F12" s="181"/>
      <c r="G12" s="62" t="s">
        <v>23</v>
      </c>
      <c r="H12" s="189">
        <v>0</v>
      </c>
      <c r="I12" s="189"/>
      <c r="J12" s="63" t="s">
        <v>19</v>
      </c>
      <c r="K12" s="181">
        <v>23</v>
      </c>
      <c r="L12" s="181"/>
      <c r="M12" s="62" t="s">
        <v>23</v>
      </c>
      <c r="N12" s="189">
        <v>30</v>
      </c>
      <c r="O12" s="189"/>
      <c r="P12" s="181">
        <f t="shared" si="0"/>
        <v>22</v>
      </c>
      <c r="Q12" s="181"/>
      <c r="R12" s="62" t="s">
        <v>23</v>
      </c>
      <c r="S12" s="182">
        <f t="shared" si="1"/>
        <v>0</v>
      </c>
      <c r="T12" s="182"/>
      <c r="U12" s="63" t="s">
        <v>19</v>
      </c>
      <c r="V12" s="181">
        <f t="shared" si="2"/>
        <v>22</v>
      </c>
      <c r="W12" s="181"/>
      <c r="X12" s="62" t="s">
        <v>23</v>
      </c>
      <c r="Y12" s="182">
        <f t="shared" si="3"/>
        <v>0</v>
      </c>
      <c r="Z12" s="182"/>
      <c r="AA12" s="183">
        <f>3500*1.5</f>
        <v>5250</v>
      </c>
      <c r="AB12" s="183"/>
      <c r="AC12" s="183"/>
      <c r="AD12" s="183"/>
      <c r="AE12" s="190"/>
      <c r="AF12" s="190"/>
      <c r="AG12" s="190"/>
      <c r="AH12" s="190"/>
      <c r="AI12" s="190"/>
      <c r="AJ12" s="190"/>
      <c r="AK12" s="190"/>
      <c r="AL12" s="190"/>
      <c r="AM12" s="190">
        <v>0</v>
      </c>
      <c r="AN12" s="190"/>
      <c r="AO12" s="190"/>
      <c r="AP12" s="190"/>
      <c r="AQ12" s="190">
        <v>0</v>
      </c>
      <c r="AR12" s="190"/>
      <c r="AS12" s="190"/>
      <c r="AT12" s="190"/>
      <c r="AU12" s="184">
        <f t="shared" si="4"/>
        <v>5250</v>
      </c>
      <c r="AV12" s="184"/>
      <c r="AW12" s="184"/>
      <c r="AX12" s="184"/>
      <c r="AY12" s="185">
        <f t="shared" si="5"/>
        <v>0</v>
      </c>
      <c r="AZ12" s="185"/>
      <c r="BA12" s="185"/>
      <c r="BB12" s="185">
        <f t="shared" si="6"/>
        <v>1.5</v>
      </c>
      <c r="BC12" s="185"/>
      <c r="BD12" s="185"/>
      <c r="BE12" s="188">
        <f t="shared" si="7"/>
        <v>5250</v>
      </c>
      <c r="BF12" s="188"/>
      <c r="BG12" s="188"/>
      <c r="BH12" s="188"/>
      <c r="BI12" s="186">
        <f t="shared" si="8"/>
        <v>5250</v>
      </c>
      <c r="BJ12" s="186"/>
      <c r="BK12" s="186"/>
      <c r="BL12" s="186"/>
      <c r="BM12" s="156">
        <f t="shared" si="9"/>
        <v>5250</v>
      </c>
      <c r="BN12" s="156"/>
      <c r="BO12" s="156"/>
      <c r="BP12" s="156"/>
      <c r="BY12" s="88" t="s">
        <v>82</v>
      </c>
      <c r="BZ12" s="90">
        <f>AY39</f>
        <v>17.25</v>
      </c>
      <c r="CA12" s="90">
        <f>BB39</f>
        <v>3.5</v>
      </c>
      <c r="CB12" s="88">
        <f>SUM(BZ12:CA12)</f>
        <v>20.75</v>
      </c>
      <c r="CC12" s="88"/>
      <c r="CD12" s="88"/>
      <c r="CE12" s="88"/>
      <c r="CF12" s="88"/>
      <c r="CG12" s="89"/>
    </row>
    <row r="13" spans="2:85" ht="18" customHeight="1" x14ac:dyDescent="0.45">
      <c r="B13" s="180">
        <v>0</v>
      </c>
      <c r="C13" s="180"/>
      <c r="D13" s="61"/>
      <c r="E13" s="181">
        <v>21</v>
      </c>
      <c r="F13" s="181"/>
      <c r="G13" s="62" t="s">
        <v>23</v>
      </c>
      <c r="H13" s="189">
        <v>0</v>
      </c>
      <c r="I13" s="189"/>
      <c r="J13" s="63" t="s">
        <v>19</v>
      </c>
      <c r="K13" s="181">
        <v>24</v>
      </c>
      <c r="L13" s="181"/>
      <c r="M13" s="62" t="s">
        <v>23</v>
      </c>
      <c r="N13" s="189">
        <v>0</v>
      </c>
      <c r="O13" s="189"/>
      <c r="P13" s="181">
        <f t="shared" si="0"/>
        <v>21</v>
      </c>
      <c r="Q13" s="181"/>
      <c r="R13" s="62" t="s">
        <v>23</v>
      </c>
      <c r="S13" s="189">
        <f t="shared" si="1"/>
        <v>0</v>
      </c>
      <c r="T13" s="189"/>
      <c r="U13" s="63" t="s">
        <v>19</v>
      </c>
      <c r="V13" s="181">
        <f t="shared" si="2"/>
        <v>22</v>
      </c>
      <c r="W13" s="181"/>
      <c r="X13" s="62" t="s">
        <v>23</v>
      </c>
      <c r="Y13" s="189">
        <f t="shared" si="3"/>
        <v>0</v>
      </c>
      <c r="Z13" s="189"/>
      <c r="AA13" s="183">
        <v>9500</v>
      </c>
      <c r="AB13" s="183"/>
      <c r="AC13" s="183"/>
      <c r="AD13" s="183"/>
      <c r="AE13" s="190"/>
      <c r="AF13" s="190"/>
      <c r="AG13" s="190"/>
      <c r="AH13" s="190"/>
      <c r="AI13" s="190"/>
      <c r="AJ13" s="190"/>
      <c r="AK13" s="190"/>
      <c r="AL13" s="190"/>
      <c r="AM13" s="190">
        <v>0</v>
      </c>
      <c r="AN13" s="190"/>
      <c r="AO13" s="190"/>
      <c r="AP13" s="190"/>
      <c r="AQ13" s="190">
        <v>0</v>
      </c>
      <c r="AR13" s="190"/>
      <c r="AS13" s="190"/>
      <c r="AT13" s="190"/>
      <c r="AU13" s="184">
        <f t="shared" si="4"/>
        <v>9500</v>
      </c>
      <c r="AV13" s="184"/>
      <c r="AW13" s="184"/>
      <c r="AX13" s="184"/>
      <c r="AY13" s="185">
        <f t="shared" si="5"/>
        <v>1</v>
      </c>
      <c r="AZ13" s="185"/>
      <c r="BA13" s="185"/>
      <c r="BB13" s="185">
        <f t="shared" si="6"/>
        <v>2</v>
      </c>
      <c r="BC13" s="185"/>
      <c r="BD13" s="185"/>
      <c r="BE13" s="188">
        <f t="shared" si="7"/>
        <v>9500</v>
      </c>
      <c r="BF13" s="188"/>
      <c r="BG13" s="188"/>
      <c r="BH13" s="188"/>
      <c r="BI13" s="186">
        <f t="shared" si="8"/>
        <v>9500</v>
      </c>
      <c r="BJ13" s="186"/>
      <c r="BK13" s="186"/>
      <c r="BL13" s="186"/>
      <c r="BM13" s="156">
        <f t="shared" si="9"/>
        <v>9500</v>
      </c>
      <c r="BN13" s="156"/>
      <c r="BO13" s="156"/>
      <c r="BP13" s="156"/>
      <c r="BY13" s="88" t="s">
        <v>83</v>
      </c>
      <c r="BZ13" s="88">
        <f>CB13/(BZ12+(1.4*CA12))</f>
        <v>2477.4266365688491</v>
      </c>
      <c r="CA13" s="88">
        <f>BZ13*1.4</f>
        <v>3468.3972911963883</v>
      </c>
      <c r="CB13" s="91">
        <f>$BM$39</f>
        <v>54875</v>
      </c>
      <c r="CC13" s="92" t="s">
        <v>84</v>
      </c>
      <c r="CD13" s="92"/>
      <c r="CE13" s="92"/>
      <c r="CF13" s="92"/>
      <c r="CG13" s="93"/>
    </row>
    <row r="14" spans="2:85" ht="18" customHeight="1" x14ac:dyDescent="0.45">
      <c r="B14" s="180" t="s">
        <v>53</v>
      </c>
      <c r="C14" s="180"/>
      <c r="D14" s="61"/>
      <c r="E14" s="181"/>
      <c r="F14" s="181"/>
      <c r="G14" s="62" t="s">
        <v>23</v>
      </c>
      <c r="H14" s="189"/>
      <c r="I14" s="189"/>
      <c r="J14" s="63" t="s">
        <v>19</v>
      </c>
      <c r="K14" s="181"/>
      <c r="L14" s="181"/>
      <c r="M14" s="62" t="s">
        <v>23</v>
      </c>
      <c r="N14" s="189"/>
      <c r="O14" s="189"/>
      <c r="P14" s="181" t="str">
        <f t="shared" si="0"/>
        <v/>
      </c>
      <c r="Q14" s="181"/>
      <c r="R14" s="62" t="s">
        <v>23</v>
      </c>
      <c r="S14" s="189" t="str">
        <f t="shared" si="1"/>
        <v/>
      </c>
      <c r="T14" s="189"/>
      <c r="U14" s="63" t="s">
        <v>19</v>
      </c>
      <c r="V14" s="181" t="str">
        <f t="shared" si="2"/>
        <v/>
      </c>
      <c r="W14" s="181"/>
      <c r="X14" s="62" t="s">
        <v>23</v>
      </c>
      <c r="Y14" s="189" t="str">
        <f t="shared" si="3"/>
        <v/>
      </c>
      <c r="Z14" s="189"/>
      <c r="AA14" s="183"/>
      <c r="AB14" s="183"/>
      <c r="AC14" s="183"/>
      <c r="AD14" s="183"/>
      <c r="AE14" s="190"/>
      <c r="AF14" s="190"/>
      <c r="AG14" s="190"/>
      <c r="AH14" s="190"/>
      <c r="AI14" s="190"/>
      <c r="AJ14" s="190"/>
      <c r="AK14" s="190"/>
      <c r="AL14" s="190"/>
      <c r="AM14" s="190">
        <v>0</v>
      </c>
      <c r="AN14" s="190"/>
      <c r="AO14" s="190"/>
      <c r="AP14" s="190"/>
      <c r="AQ14" s="190">
        <v>0</v>
      </c>
      <c r="AR14" s="190"/>
      <c r="AS14" s="190"/>
      <c r="AT14" s="190"/>
      <c r="AU14" s="184">
        <f t="shared" si="4"/>
        <v>0</v>
      </c>
      <c r="AV14" s="184"/>
      <c r="AW14" s="184"/>
      <c r="AX14" s="184"/>
      <c r="AY14" s="185">
        <f t="shared" si="5"/>
        <v>0</v>
      </c>
      <c r="AZ14" s="185"/>
      <c r="BA14" s="185"/>
      <c r="BB14" s="185">
        <f t="shared" si="6"/>
        <v>0</v>
      </c>
      <c r="BC14" s="185"/>
      <c r="BD14" s="185"/>
      <c r="BE14" s="188">
        <f t="shared" si="7"/>
        <v>0</v>
      </c>
      <c r="BF14" s="188"/>
      <c r="BG14" s="188"/>
      <c r="BH14" s="188"/>
      <c r="BI14" s="186">
        <f t="shared" si="8"/>
        <v>0</v>
      </c>
      <c r="BJ14" s="186"/>
      <c r="BK14" s="186"/>
      <c r="BL14" s="186"/>
      <c r="BM14" s="156">
        <f t="shared" si="9"/>
        <v>0</v>
      </c>
      <c r="BN14" s="156"/>
      <c r="BO14" s="156"/>
      <c r="BP14" s="156"/>
    </row>
    <row r="15" spans="2:85" ht="18" customHeight="1" x14ac:dyDescent="0.45">
      <c r="B15" s="180" t="s">
        <v>53</v>
      </c>
      <c r="C15" s="180"/>
      <c r="D15" s="61"/>
      <c r="E15" s="181"/>
      <c r="F15" s="181"/>
      <c r="G15" s="62" t="s">
        <v>23</v>
      </c>
      <c r="H15" s="189"/>
      <c r="I15" s="189"/>
      <c r="J15" s="63" t="s">
        <v>19</v>
      </c>
      <c r="K15" s="181"/>
      <c r="L15" s="181"/>
      <c r="M15" s="62" t="s">
        <v>23</v>
      </c>
      <c r="N15" s="189"/>
      <c r="O15" s="189"/>
      <c r="P15" s="181" t="str">
        <f t="shared" si="0"/>
        <v/>
      </c>
      <c r="Q15" s="181"/>
      <c r="R15" s="62" t="s">
        <v>23</v>
      </c>
      <c r="S15" s="189" t="str">
        <f t="shared" si="1"/>
        <v/>
      </c>
      <c r="T15" s="189"/>
      <c r="U15" s="63" t="s">
        <v>19</v>
      </c>
      <c r="V15" s="181" t="str">
        <f t="shared" si="2"/>
        <v/>
      </c>
      <c r="W15" s="181"/>
      <c r="X15" s="62" t="s">
        <v>23</v>
      </c>
      <c r="Y15" s="189" t="str">
        <f t="shared" si="3"/>
        <v/>
      </c>
      <c r="Z15" s="189"/>
      <c r="AA15" s="183"/>
      <c r="AB15" s="183"/>
      <c r="AC15" s="183"/>
      <c r="AD15" s="183"/>
      <c r="AE15" s="190"/>
      <c r="AF15" s="190"/>
      <c r="AG15" s="190"/>
      <c r="AH15" s="190"/>
      <c r="AI15" s="190"/>
      <c r="AJ15" s="190"/>
      <c r="AK15" s="190"/>
      <c r="AL15" s="190"/>
      <c r="AM15" s="190">
        <v>0</v>
      </c>
      <c r="AN15" s="190"/>
      <c r="AO15" s="190"/>
      <c r="AP15" s="190"/>
      <c r="AQ15" s="190">
        <v>0</v>
      </c>
      <c r="AR15" s="190"/>
      <c r="AS15" s="190"/>
      <c r="AT15" s="190"/>
      <c r="AU15" s="184">
        <f t="shared" si="4"/>
        <v>0</v>
      </c>
      <c r="AV15" s="184"/>
      <c r="AW15" s="184"/>
      <c r="AX15" s="184"/>
      <c r="AY15" s="185">
        <f t="shared" si="5"/>
        <v>0</v>
      </c>
      <c r="AZ15" s="185"/>
      <c r="BA15" s="185"/>
      <c r="BB15" s="185">
        <f t="shared" si="6"/>
        <v>0</v>
      </c>
      <c r="BC15" s="185"/>
      <c r="BD15" s="185"/>
      <c r="BE15" s="188">
        <f t="shared" si="7"/>
        <v>0</v>
      </c>
      <c r="BF15" s="188"/>
      <c r="BG15" s="188"/>
      <c r="BH15" s="188"/>
      <c r="BI15" s="186">
        <f t="shared" si="8"/>
        <v>0</v>
      </c>
      <c r="BJ15" s="186"/>
      <c r="BK15" s="186"/>
      <c r="BL15" s="186"/>
      <c r="BM15" s="156">
        <f t="shared" si="9"/>
        <v>0</v>
      </c>
      <c r="BN15" s="156"/>
      <c r="BO15" s="156"/>
      <c r="BP15" s="156"/>
    </row>
    <row r="16" spans="2:85" ht="18" customHeight="1" x14ac:dyDescent="0.45">
      <c r="B16" s="180">
        <v>0</v>
      </c>
      <c r="C16" s="180"/>
      <c r="D16" s="58"/>
      <c r="E16" s="181"/>
      <c r="F16" s="181"/>
      <c r="G16" s="59" t="s">
        <v>23</v>
      </c>
      <c r="H16" s="182"/>
      <c r="I16" s="182"/>
      <c r="J16" s="60" t="s">
        <v>19</v>
      </c>
      <c r="K16" s="181"/>
      <c r="L16" s="181"/>
      <c r="M16" s="59" t="s">
        <v>23</v>
      </c>
      <c r="N16" s="182"/>
      <c r="O16" s="182"/>
      <c r="P16" s="181" t="str">
        <f t="shared" si="0"/>
        <v/>
      </c>
      <c r="Q16" s="181"/>
      <c r="R16" s="59" t="s">
        <v>23</v>
      </c>
      <c r="S16" s="182" t="str">
        <f t="shared" si="1"/>
        <v/>
      </c>
      <c r="T16" s="182"/>
      <c r="U16" s="60" t="s">
        <v>19</v>
      </c>
      <c r="V16" s="181" t="str">
        <f t="shared" si="2"/>
        <v/>
      </c>
      <c r="W16" s="181"/>
      <c r="X16" s="59" t="s">
        <v>23</v>
      </c>
      <c r="Y16" s="182" t="str">
        <f t="shared" si="3"/>
        <v/>
      </c>
      <c r="Z16" s="182"/>
      <c r="AA16" s="183"/>
      <c r="AB16" s="183"/>
      <c r="AC16" s="183"/>
      <c r="AD16" s="183"/>
      <c r="AE16" s="183"/>
      <c r="AF16" s="183"/>
      <c r="AG16" s="183"/>
      <c r="AH16" s="183"/>
      <c r="AI16" s="183"/>
      <c r="AJ16" s="183"/>
      <c r="AK16" s="183"/>
      <c r="AL16" s="183"/>
      <c r="AM16" s="183">
        <v>0</v>
      </c>
      <c r="AN16" s="183"/>
      <c r="AO16" s="183"/>
      <c r="AP16" s="183"/>
      <c r="AQ16" s="183">
        <v>0</v>
      </c>
      <c r="AR16" s="183"/>
      <c r="AS16" s="183"/>
      <c r="AT16" s="183"/>
      <c r="AU16" s="184">
        <f t="shared" si="4"/>
        <v>0</v>
      </c>
      <c r="AV16" s="184"/>
      <c r="AW16" s="184"/>
      <c r="AX16" s="184"/>
      <c r="AY16" s="185">
        <f t="shared" si="5"/>
        <v>0</v>
      </c>
      <c r="AZ16" s="185"/>
      <c r="BA16" s="185"/>
      <c r="BB16" s="185">
        <f t="shared" si="6"/>
        <v>0</v>
      </c>
      <c r="BC16" s="185"/>
      <c r="BD16" s="185"/>
      <c r="BE16" s="188">
        <f t="shared" si="7"/>
        <v>0</v>
      </c>
      <c r="BF16" s="188"/>
      <c r="BG16" s="188"/>
      <c r="BH16" s="188"/>
      <c r="BI16" s="186">
        <f t="shared" si="8"/>
        <v>0</v>
      </c>
      <c r="BJ16" s="186"/>
      <c r="BK16" s="186"/>
      <c r="BL16" s="186"/>
      <c r="BM16" s="156">
        <f t="shared" si="9"/>
        <v>0</v>
      </c>
      <c r="BN16" s="156"/>
      <c r="BO16" s="156"/>
      <c r="BP16" s="156"/>
    </row>
    <row r="17" spans="2:68" ht="18" customHeight="1" x14ac:dyDescent="0.45">
      <c r="B17" s="180">
        <v>0</v>
      </c>
      <c r="C17" s="180"/>
      <c r="D17" s="61"/>
      <c r="E17" s="181"/>
      <c r="F17" s="181"/>
      <c r="G17" s="62" t="s">
        <v>23</v>
      </c>
      <c r="H17" s="189"/>
      <c r="I17" s="189"/>
      <c r="J17" s="63" t="s">
        <v>19</v>
      </c>
      <c r="K17" s="181"/>
      <c r="L17" s="181"/>
      <c r="M17" s="62" t="s">
        <v>23</v>
      </c>
      <c r="N17" s="189"/>
      <c r="O17" s="189"/>
      <c r="P17" s="181" t="str">
        <f t="shared" si="0"/>
        <v/>
      </c>
      <c r="Q17" s="181"/>
      <c r="R17" s="62" t="s">
        <v>23</v>
      </c>
      <c r="S17" s="189" t="str">
        <f t="shared" si="1"/>
        <v/>
      </c>
      <c r="T17" s="189"/>
      <c r="U17" s="63" t="s">
        <v>19</v>
      </c>
      <c r="V17" s="181" t="str">
        <f t="shared" si="2"/>
        <v/>
      </c>
      <c r="W17" s="181"/>
      <c r="X17" s="62" t="s">
        <v>23</v>
      </c>
      <c r="Y17" s="189" t="str">
        <f t="shared" si="3"/>
        <v/>
      </c>
      <c r="Z17" s="189"/>
      <c r="AA17" s="183"/>
      <c r="AB17" s="183"/>
      <c r="AC17" s="183"/>
      <c r="AD17" s="183"/>
      <c r="AE17" s="190"/>
      <c r="AF17" s="190"/>
      <c r="AG17" s="190"/>
      <c r="AH17" s="190"/>
      <c r="AI17" s="190"/>
      <c r="AJ17" s="190"/>
      <c r="AK17" s="190"/>
      <c r="AL17" s="190"/>
      <c r="AM17" s="190">
        <v>0</v>
      </c>
      <c r="AN17" s="190"/>
      <c r="AO17" s="190"/>
      <c r="AP17" s="190"/>
      <c r="AQ17" s="190">
        <v>0</v>
      </c>
      <c r="AR17" s="190"/>
      <c r="AS17" s="190"/>
      <c r="AT17" s="190"/>
      <c r="AU17" s="184">
        <f t="shared" si="4"/>
        <v>0</v>
      </c>
      <c r="AV17" s="184"/>
      <c r="AW17" s="184"/>
      <c r="AX17" s="184"/>
      <c r="AY17" s="185">
        <f t="shared" si="5"/>
        <v>0</v>
      </c>
      <c r="AZ17" s="185"/>
      <c r="BA17" s="185"/>
      <c r="BB17" s="185">
        <f t="shared" si="6"/>
        <v>0</v>
      </c>
      <c r="BC17" s="185"/>
      <c r="BD17" s="185"/>
      <c r="BE17" s="188">
        <f t="shared" si="7"/>
        <v>0</v>
      </c>
      <c r="BF17" s="188"/>
      <c r="BG17" s="188"/>
      <c r="BH17" s="188"/>
      <c r="BI17" s="186">
        <f t="shared" si="8"/>
        <v>0</v>
      </c>
      <c r="BJ17" s="186"/>
      <c r="BK17" s="186"/>
      <c r="BL17" s="186"/>
      <c r="BM17" s="156">
        <f t="shared" si="9"/>
        <v>0</v>
      </c>
      <c r="BN17" s="156"/>
      <c r="BO17" s="156"/>
      <c r="BP17" s="156"/>
    </row>
    <row r="18" spans="2:68" ht="18" customHeight="1" x14ac:dyDescent="0.45">
      <c r="B18" s="180">
        <v>0</v>
      </c>
      <c r="C18" s="180"/>
      <c r="D18" s="61"/>
      <c r="E18" s="181"/>
      <c r="F18" s="181"/>
      <c r="G18" s="62" t="s">
        <v>23</v>
      </c>
      <c r="H18" s="189"/>
      <c r="I18" s="189"/>
      <c r="J18" s="63" t="s">
        <v>19</v>
      </c>
      <c r="K18" s="181"/>
      <c r="L18" s="181"/>
      <c r="M18" s="62" t="s">
        <v>23</v>
      </c>
      <c r="N18" s="189"/>
      <c r="O18" s="189"/>
      <c r="P18" s="181" t="str">
        <f t="shared" si="0"/>
        <v/>
      </c>
      <c r="Q18" s="181"/>
      <c r="R18" s="62" t="s">
        <v>23</v>
      </c>
      <c r="S18" s="189" t="str">
        <f t="shared" si="1"/>
        <v/>
      </c>
      <c r="T18" s="189"/>
      <c r="U18" s="63" t="s">
        <v>19</v>
      </c>
      <c r="V18" s="181" t="str">
        <f t="shared" si="2"/>
        <v/>
      </c>
      <c r="W18" s="181"/>
      <c r="X18" s="62" t="s">
        <v>23</v>
      </c>
      <c r="Y18" s="189" t="str">
        <f t="shared" si="3"/>
        <v/>
      </c>
      <c r="Z18" s="189"/>
      <c r="AA18" s="183"/>
      <c r="AB18" s="183"/>
      <c r="AC18" s="183"/>
      <c r="AD18" s="183"/>
      <c r="AE18" s="190"/>
      <c r="AF18" s="190"/>
      <c r="AG18" s="190"/>
      <c r="AH18" s="190"/>
      <c r="AI18" s="190"/>
      <c r="AJ18" s="190"/>
      <c r="AK18" s="190"/>
      <c r="AL18" s="190"/>
      <c r="AM18" s="190">
        <v>0</v>
      </c>
      <c r="AN18" s="190"/>
      <c r="AO18" s="190"/>
      <c r="AP18" s="190"/>
      <c r="AQ18" s="190">
        <v>0</v>
      </c>
      <c r="AR18" s="190"/>
      <c r="AS18" s="190"/>
      <c r="AT18" s="190"/>
      <c r="AU18" s="184">
        <f t="shared" si="4"/>
        <v>0</v>
      </c>
      <c r="AV18" s="184"/>
      <c r="AW18" s="184"/>
      <c r="AX18" s="184"/>
      <c r="AY18" s="185">
        <f t="shared" si="5"/>
        <v>0</v>
      </c>
      <c r="AZ18" s="185"/>
      <c r="BA18" s="185"/>
      <c r="BB18" s="185">
        <f t="shared" si="6"/>
        <v>0</v>
      </c>
      <c r="BC18" s="185"/>
      <c r="BD18" s="185"/>
      <c r="BE18" s="188">
        <f t="shared" si="7"/>
        <v>0</v>
      </c>
      <c r="BF18" s="188"/>
      <c r="BG18" s="188"/>
      <c r="BH18" s="188"/>
      <c r="BI18" s="186">
        <f t="shared" si="8"/>
        <v>0</v>
      </c>
      <c r="BJ18" s="186"/>
      <c r="BK18" s="186"/>
      <c r="BL18" s="186"/>
      <c r="BM18" s="156">
        <f t="shared" si="9"/>
        <v>0</v>
      </c>
      <c r="BN18" s="156"/>
      <c r="BO18" s="156"/>
      <c r="BP18" s="156"/>
    </row>
    <row r="19" spans="2:68" ht="18" customHeight="1" x14ac:dyDescent="0.45">
      <c r="B19" s="180">
        <v>0</v>
      </c>
      <c r="C19" s="180"/>
      <c r="D19" s="61"/>
      <c r="E19" s="181"/>
      <c r="F19" s="181"/>
      <c r="G19" s="62" t="s">
        <v>23</v>
      </c>
      <c r="H19" s="189"/>
      <c r="I19" s="189"/>
      <c r="J19" s="63" t="s">
        <v>19</v>
      </c>
      <c r="K19" s="181"/>
      <c r="L19" s="181"/>
      <c r="M19" s="62" t="s">
        <v>23</v>
      </c>
      <c r="N19" s="189"/>
      <c r="O19" s="189"/>
      <c r="P19" s="181" t="str">
        <f t="shared" si="0"/>
        <v/>
      </c>
      <c r="Q19" s="181"/>
      <c r="R19" s="62" t="s">
        <v>23</v>
      </c>
      <c r="S19" s="189" t="str">
        <f t="shared" si="1"/>
        <v/>
      </c>
      <c r="T19" s="189"/>
      <c r="U19" s="63" t="s">
        <v>19</v>
      </c>
      <c r="V19" s="181" t="str">
        <f t="shared" si="2"/>
        <v/>
      </c>
      <c r="W19" s="181"/>
      <c r="X19" s="62" t="s">
        <v>23</v>
      </c>
      <c r="Y19" s="189" t="str">
        <f t="shared" si="3"/>
        <v/>
      </c>
      <c r="Z19" s="189"/>
      <c r="AA19" s="183"/>
      <c r="AB19" s="183"/>
      <c r="AC19" s="183"/>
      <c r="AD19" s="183"/>
      <c r="AE19" s="190"/>
      <c r="AF19" s="190"/>
      <c r="AG19" s="190"/>
      <c r="AH19" s="190"/>
      <c r="AI19" s="190"/>
      <c r="AJ19" s="190"/>
      <c r="AK19" s="190"/>
      <c r="AL19" s="190"/>
      <c r="AM19" s="190">
        <v>0</v>
      </c>
      <c r="AN19" s="190"/>
      <c r="AO19" s="190"/>
      <c r="AP19" s="190"/>
      <c r="AQ19" s="190">
        <v>0</v>
      </c>
      <c r="AR19" s="190"/>
      <c r="AS19" s="190"/>
      <c r="AT19" s="190"/>
      <c r="AU19" s="184">
        <f t="shared" si="4"/>
        <v>0</v>
      </c>
      <c r="AV19" s="184"/>
      <c r="AW19" s="184"/>
      <c r="AX19" s="184"/>
      <c r="AY19" s="185">
        <f t="shared" si="5"/>
        <v>0</v>
      </c>
      <c r="AZ19" s="185"/>
      <c r="BA19" s="185"/>
      <c r="BB19" s="185">
        <f t="shared" si="6"/>
        <v>0</v>
      </c>
      <c r="BC19" s="185"/>
      <c r="BD19" s="185"/>
      <c r="BE19" s="188">
        <f t="shared" si="7"/>
        <v>0</v>
      </c>
      <c r="BF19" s="188"/>
      <c r="BG19" s="188"/>
      <c r="BH19" s="188"/>
      <c r="BI19" s="186">
        <f t="shared" si="8"/>
        <v>0</v>
      </c>
      <c r="BJ19" s="186"/>
      <c r="BK19" s="186"/>
      <c r="BL19" s="186"/>
      <c r="BM19" s="156">
        <f t="shared" si="9"/>
        <v>0</v>
      </c>
      <c r="BN19" s="156"/>
      <c r="BO19" s="156"/>
      <c r="BP19" s="156"/>
    </row>
    <row r="20" spans="2:68" ht="18" customHeight="1" x14ac:dyDescent="0.45">
      <c r="B20" s="180">
        <v>0</v>
      </c>
      <c r="C20" s="180"/>
      <c r="D20" s="58"/>
      <c r="E20" s="181"/>
      <c r="F20" s="181"/>
      <c r="G20" s="59" t="s">
        <v>23</v>
      </c>
      <c r="H20" s="182"/>
      <c r="I20" s="182"/>
      <c r="J20" s="60" t="s">
        <v>19</v>
      </c>
      <c r="K20" s="181"/>
      <c r="L20" s="181"/>
      <c r="M20" s="59" t="s">
        <v>23</v>
      </c>
      <c r="N20" s="182"/>
      <c r="O20" s="182"/>
      <c r="P20" s="181" t="str">
        <f t="shared" si="0"/>
        <v/>
      </c>
      <c r="Q20" s="181"/>
      <c r="R20" s="59" t="s">
        <v>23</v>
      </c>
      <c r="S20" s="182" t="str">
        <f t="shared" si="1"/>
        <v/>
      </c>
      <c r="T20" s="182"/>
      <c r="U20" s="60" t="s">
        <v>19</v>
      </c>
      <c r="V20" s="181" t="str">
        <f t="shared" si="2"/>
        <v/>
      </c>
      <c r="W20" s="181"/>
      <c r="X20" s="59" t="s">
        <v>23</v>
      </c>
      <c r="Y20" s="182" t="str">
        <f t="shared" si="3"/>
        <v/>
      </c>
      <c r="Z20" s="182"/>
      <c r="AA20" s="183"/>
      <c r="AB20" s="183"/>
      <c r="AC20" s="183"/>
      <c r="AD20" s="183"/>
      <c r="AE20" s="183"/>
      <c r="AF20" s="183"/>
      <c r="AG20" s="183"/>
      <c r="AH20" s="183"/>
      <c r="AI20" s="183"/>
      <c r="AJ20" s="183"/>
      <c r="AK20" s="183"/>
      <c r="AL20" s="183"/>
      <c r="AM20" s="183">
        <v>0</v>
      </c>
      <c r="AN20" s="183"/>
      <c r="AO20" s="183"/>
      <c r="AP20" s="183"/>
      <c r="AQ20" s="183">
        <v>0</v>
      </c>
      <c r="AR20" s="183"/>
      <c r="AS20" s="183"/>
      <c r="AT20" s="183"/>
      <c r="AU20" s="184">
        <f t="shared" si="4"/>
        <v>0</v>
      </c>
      <c r="AV20" s="184"/>
      <c r="AW20" s="184"/>
      <c r="AX20" s="184"/>
      <c r="AY20" s="185">
        <f t="shared" si="5"/>
        <v>0</v>
      </c>
      <c r="AZ20" s="185"/>
      <c r="BA20" s="185"/>
      <c r="BB20" s="185">
        <f t="shared" si="6"/>
        <v>0</v>
      </c>
      <c r="BC20" s="185"/>
      <c r="BD20" s="185"/>
      <c r="BE20" s="188">
        <f t="shared" si="7"/>
        <v>0</v>
      </c>
      <c r="BF20" s="188"/>
      <c r="BG20" s="188"/>
      <c r="BH20" s="188"/>
      <c r="BI20" s="186">
        <f t="shared" si="8"/>
        <v>0</v>
      </c>
      <c r="BJ20" s="186"/>
      <c r="BK20" s="186"/>
      <c r="BL20" s="186"/>
      <c r="BM20" s="156">
        <f t="shared" si="9"/>
        <v>0</v>
      </c>
      <c r="BN20" s="156"/>
      <c r="BO20" s="156"/>
      <c r="BP20" s="156"/>
    </row>
    <row r="21" spans="2:68" ht="18" customHeight="1" x14ac:dyDescent="0.45">
      <c r="B21" s="180">
        <v>0</v>
      </c>
      <c r="C21" s="180"/>
      <c r="D21" s="61"/>
      <c r="E21" s="181"/>
      <c r="F21" s="181"/>
      <c r="G21" s="62" t="s">
        <v>23</v>
      </c>
      <c r="H21" s="189"/>
      <c r="I21" s="189"/>
      <c r="J21" s="63" t="s">
        <v>19</v>
      </c>
      <c r="K21" s="181"/>
      <c r="L21" s="181"/>
      <c r="M21" s="62" t="s">
        <v>23</v>
      </c>
      <c r="N21" s="189"/>
      <c r="O21" s="189"/>
      <c r="P21" s="181" t="str">
        <f t="shared" si="0"/>
        <v/>
      </c>
      <c r="Q21" s="181"/>
      <c r="R21" s="62" t="s">
        <v>23</v>
      </c>
      <c r="S21" s="189" t="str">
        <f t="shared" si="1"/>
        <v/>
      </c>
      <c r="T21" s="189"/>
      <c r="U21" s="63" t="s">
        <v>19</v>
      </c>
      <c r="V21" s="181" t="str">
        <f t="shared" si="2"/>
        <v/>
      </c>
      <c r="W21" s="181"/>
      <c r="X21" s="62" t="s">
        <v>23</v>
      </c>
      <c r="Y21" s="189" t="str">
        <f t="shared" si="3"/>
        <v/>
      </c>
      <c r="Z21" s="189"/>
      <c r="AA21" s="183"/>
      <c r="AB21" s="183"/>
      <c r="AC21" s="183"/>
      <c r="AD21" s="183"/>
      <c r="AE21" s="190"/>
      <c r="AF21" s="190"/>
      <c r="AG21" s="190"/>
      <c r="AH21" s="190"/>
      <c r="AI21" s="190"/>
      <c r="AJ21" s="190"/>
      <c r="AK21" s="190"/>
      <c r="AL21" s="190"/>
      <c r="AM21" s="190">
        <v>0</v>
      </c>
      <c r="AN21" s="190"/>
      <c r="AO21" s="190"/>
      <c r="AP21" s="190"/>
      <c r="AQ21" s="190">
        <v>0</v>
      </c>
      <c r="AR21" s="190"/>
      <c r="AS21" s="190"/>
      <c r="AT21" s="190"/>
      <c r="AU21" s="184">
        <f t="shared" si="4"/>
        <v>0</v>
      </c>
      <c r="AV21" s="184"/>
      <c r="AW21" s="184"/>
      <c r="AX21" s="184"/>
      <c r="AY21" s="185">
        <f t="shared" si="5"/>
        <v>0</v>
      </c>
      <c r="AZ21" s="185"/>
      <c r="BA21" s="185"/>
      <c r="BB21" s="185">
        <f t="shared" si="6"/>
        <v>0</v>
      </c>
      <c r="BC21" s="185"/>
      <c r="BD21" s="185"/>
      <c r="BE21" s="188">
        <f t="shared" si="7"/>
        <v>0</v>
      </c>
      <c r="BF21" s="188"/>
      <c r="BG21" s="188"/>
      <c r="BH21" s="188"/>
      <c r="BI21" s="186">
        <f t="shared" si="8"/>
        <v>0</v>
      </c>
      <c r="BJ21" s="186"/>
      <c r="BK21" s="186"/>
      <c r="BL21" s="186"/>
      <c r="BM21" s="156">
        <f t="shared" si="9"/>
        <v>0</v>
      </c>
      <c r="BN21" s="156"/>
      <c r="BO21" s="156"/>
      <c r="BP21" s="156"/>
    </row>
    <row r="22" spans="2:68" ht="18" customHeight="1" x14ac:dyDescent="0.45">
      <c r="B22" s="180">
        <v>0</v>
      </c>
      <c r="C22" s="180"/>
      <c r="D22" s="61"/>
      <c r="E22" s="181"/>
      <c r="F22" s="181"/>
      <c r="G22" s="62" t="s">
        <v>23</v>
      </c>
      <c r="H22" s="189"/>
      <c r="I22" s="189"/>
      <c r="J22" s="63" t="s">
        <v>19</v>
      </c>
      <c r="K22" s="181"/>
      <c r="L22" s="181"/>
      <c r="M22" s="62" t="s">
        <v>23</v>
      </c>
      <c r="N22" s="189"/>
      <c r="O22" s="189"/>
      <c r="P22" s="181" t="str">
        <f t="shared" si="0"/>
        <v/>
      </c>
      <c r="Q22" s="181"/>
      <c r="R22" s="62" t="s">
        <v>23</v>
      </c>
      <c r="S22" s="189" t="str">
        <f t="shared" si="1"/>
        <v/>
      </c>
      <c r="T22" s="189"/>
      <c r="U22" s="63" t="s">
        <v>19</v>
      </c>
      <c r="V22" s="181" t="str">
        <f t="shared" si="2"/>
        <v/>
      </c>
      <c r="W22" s="181"/>
      <c r="X22" s="62" t="s">
        <v>23</v>
      </c>
      <c r="Y22" s="189" t="str">
        <f t="shared" si="3"/>
        <v/>
      </c>
      <c r="Z22" s="189"/>
      <c r="AA22" s="183"/>
      <c r="AB22" s="183"/>
      <c r="AC22" s="183"/>
      <c r="AD22" s="183"/>
      <c r="AE22" s="190"/>
      <c r="AF22" s="190"/>
      <c r="AG22" s="190"/>
      <c r="AH22" s="190"/>
      <c r="AI22" s="190"/>
      <c r="AJ22" s="190"/>
      <c r="AK22" s="190"/>
      <c r="AL22" s="190"/>
      <c r="AM22" s="190">
        <v>0</v>
      </c>
      <c r="AN22" s="190"/>
      <c r="AO22" s="190"/>
      <c r="AP22" s="190"/>
      <c r="AQ22" s="190">
        <v>0</v>
      </c>
      <c r="AR22" s="190"/>
      <c r="AS22" s="190"/>
      <c r="AT22" s="190"/>
      <c r="AU22" s="184">
        <f t="shared" si="4"/>
        <v>0</v>
      </c>
      <c r="AV22" s="184"/>
      <c r="AW22" s="184"/>
      <c r="AX22" s="184"/>
      <c r="AY22" s="185">
        <f t="shared" si="5"/>
        <v>0</v>
      </c>
      <c r="AZ22" s="185"/>
      <c r="BA22" s="185"/>
      <c r="BB22" s="185">
        <f t="shared" si="6"/>
        <v>0</v>
      </c>
      <c r="BC22" s="185"/>
      <c r="BD22" s="185"/>
      <c r="BE22" s="188">
        <f t="shared" si="7"/>
        <v>0</v>
      </c>
      <c r="BF22" s="188"/>
      <c r="BG22" s="188"/>
      <c r="BH22" s="188"/>
      <c r="BI22" s="186">
        <f t="shared" si="8"/>
        <v>0</v>
      </c>
      <c r="BJ22" s="186"/>
      <c r="BK22" s="186"/>
      <c r="BL22" s="186"/>
      <c r="BM22" s="156">
        <f t="shared" si="9"/>
        <v>0</v>
      </c>
      <c r="BN22" s="156"/>
      <c r="BO22" s="156"/>
      <c r="BP22" s="156"/>
    </row>
    <row r="23" spans="2:68" ht="18" customHeight="1" x14ac:dyDescent="0.45">
      <c r="B23" s="180">
        <v>0</v>
      </c>
      <c r="C23" s="180"/>
      <c r="D23" s="61"/>
      <c r="E23" s="181"/>
      <c r="F23" s="181"/>
      <c r="G23" s="62" t="s">
        <v>23</v>
      </c>
      <c r="H23" s="189"/>
      <c r="I23" s="189"/>
      <c r="J23" s="63" t="s">
        <v>19</v>
      </c>
      <c r="K23" s="181"/>
      <c r="L23" s="181"/>
      <c r="M23" s="62" t="s">
        <v>23</v>
      </c>
      <c r="N23" s="189"/>
      <c r="O23" s="189"/>
      <c r="P23" s="181" t="str">
        <f t="shared" si="0"/>
        <v/>
      </c>
      <c r="Q23" s="181"/>
      <c r="R23" s="62" t="s">
        <v>23</v>
      </c>
      <c r="S23" s="189" t="str">
        <f t="shared" si="1"/>
        <v/>
      </c>
      <c r="T23" s="189"/>
      <c r="U23" s="63" t="s">
        <v>19</v>
      </c>
      <c r="V23" s="181" t="str">
        <f t="shared" si="2"/>
        <v/>
      </c>
      <c r="W23" s="181"/>
      <c r="X23" s="62" t="s">
        <v>23</v>
      </c>
      <c r="Y23" s="189" t="str">
        <f t="shared" si="3"/>
        <v/>
      </c>
      <c r="Z23" s="189"/>
      <c r="AA23" s="183"/>
      <c r="AB23" s="183"/>
      <c r="AC23" s="183"/>
      <c r="AD23" s="183"/>
      <c r="AE23" s="190"/>
      <c r="AF23" s="190"/>
      <c r="AG23" s="190"/>
      <c r="AH23" s="190"/>
      <c r="AI23" s="190"/>
      <c r="AJ23" s="190"/>
      <c r="AK23" s="190"/>
      <c r="AL23" s="190"/>
      <c r="AM23" s="190">
        <v>0</v>
      </c>
      <c r="AN23" s="190"/>
      <c r="AO23" s="190"/>
      <c r="AP23" s="190"/>
      <c r="AQ23" s="190">
        <v>0</v>
      </c>
      <c r="AR23" s="190"/>
      <c r="AS23" s="190"/>
      <c r="AT23" s="190"/>
      <c r="AU23" s="184">
        <f t="shared" si="4"/>
        <v>0</v>
      </c>
      <c r="AV23" s="184"/>
      <c r="AW23" s="184"/>
      <c r="AX23" s="184"/>
      <c r="AY23" s="185">
        <f t="shared" si="5"/>
        <v>0</v>
      </c>
      <c r="AZ23" s="185"/>
      <c r="BA23" s="185"/>
      <c r="BB23" s="185">
        <f t="shared" si="6"/>
        <v>0</v>
      </c>
      <c r="BC23" s="185"/>
      <c r="BD23" s="185"/>
      <c r="BE23" s="188">
        <f t="shared" si="7"/>
        <v>0</v>
      </c>
      <c r="BF23" s="188"/>
      <c r="BG23" s="188"/>
      <c r="BH23" s="188"/>
      <c r="BI23" s="186">
        <f t="shared" si="8"/>
        <v>0</v>
      </c>
      <c r="BJ23" s="186"/>
      <c r="BK23" s="186"/>
      <c r="BL23" s="186"/>
      <c r="BM23" s="156">
        <f t="shared" si="9"/>
        <v>0</v>
      </c>
      <c r="BN23" s="156"/>
      <c r="BO23" s="156"/>
      <c r="BP23" s="156"/>
    </row>
    <row r="24" spans="2:68" ht="18" customHeight="1" x14ac:dyDescent="0.45">
      <c r="B24" s="180" t="s">
        <v>53</v>
      </c>
      <c r="C24" s="180"/>
      <c r="D24" s="61"/>
      <c r="E24" s="181"/>
      <c r="F24" s="181"/>
      <c r="G24" s="62" t="s">
        <v>23</v>
      </c>
      <c r="H24" s="189"/>
      <c r="I24" s="189"/>
      <c r="J24" s="63" t="s">
        <v>19</v>
      </c>
      <c r="K24" s="181"/>
      <c r="L24" s="181"/>
      <c r="M24" s="62" t="s">
        <v>23</v>
      </c>
      <c r="N24" s="189"/>
      <c r="O24" s="189"/>
      <c r="P24" s="181" t="str">
        <f t="shared" si="0"/>
        <v/>
      </c>
      <c r="Q24" s="181"/>
      <c r="R24" s="62" t="s">
        <v>23</v>
      </c>
      <c r="S24" s="189" t="str">
        <f t="shared" si="1"/>
        <v/>
      </c>
      <c r="T24" s="189"/>
      <c r="U24" s="63" t="s">
        <v>19</v>
      </c>
      <c r="V24" s="181" t="str">
        <f t="shared" si="2"/>
        <v/>
      </c>
      <c r="W24" s="181"/>
      <c r="X24" s="62" t="s">
        <v>23</v>
      </c>
      <c r="Y24" s="189" t="str">
        <f t="shared" si="3"/>
        <v/>
      </c>
      <c r="Z24" s="189"/>
      <c r="AA24" s="183"/>
      <c r="AB24" s="183"/>
      <c r="AC24" s="183"/>
      <c r="AD24" s="183"/>
      <c r="AE24" s="190"/>
      <c r="AF24" s="190"/>
      <c r="AG24" s="190"/>
      <c r="AH24" s="190"/>
      <c r="AI24" s="190"/>
      <c r="AJ24" s="190"/>
      <c r="AK24" s="190"/>
      <c r="AL24" s="190"/>
      <c r="AM24" s="190">
        <v>0</v>
      </c>
      <c r="AN24" s="190"/>
      <c r="AO24" s="190"/>
      <c r="AP24" s="190"/>
      <c r="AQ24" s="190">
        <v>0</v>
      </c>
      <c r="AR24" s="190"/>
      <c r="AS24" s="190"/>
      <c r="AT24" s="190"/>
      <c r="AU24" s="184">
        <f t="shared" si="4"/>
        <v>0</v>
      </c>
      <c r="AV24" s="184"/>
      <c r="AW24" s="184"/>
      <c r="AX24" s="184"/>
      <c r="AY24" s="185">
        <f t="shared" si="5"/>
        <v>0</v>
      </c>
      <c r="AZ24" s="185"/>
      <c r="BA24" s="185"/>
      <c r="BB24" s="185">
        <f t="shared" si="6"/>
        <v>0</v>
      </c>
      <c r="BC24" s="185"/>
      <c r="BD24" s="185"/>
      <c r="BE24" s="188">
        <f t="shared" si="7"/>
        <v>0</v>
      </c>
      <c r="BF24" s="188"/>
      <c r="BG24" s="188"/>
      <c r="BH24" s="188"/>
      <c r="BI24" s="186">
        <f t="shared" si="8"/>
        <v>0</v>
      </c>
      <c r="BJ24" s="186"/>
      <c r="BK24" s="186"/>
      <c r="BL24" s="186"/>
      <c r="BM24" s="156">
        <f t="shared" si="9"/>
        <v>0</v>
      </c>
      <c r="BN24" s="156"/>
      <c r="BO24" s="156"/>
      <c r="BP24" s="156"/>
    </row>
    <row r="25" spans="2:68" ht="18" customHeight="1" x14ac:dyDescent="0.45">
      <c r="B25" s="180" t="s">
        <v>53</v>
      </c>
      <c r="C25" s="180"/>
      <c r="D25" s="61"/>
      <c r="E25" s="181"/>
      <c r="F25" s="181"/>
      <c r="G25" s="62" t="s">
        <v>23</v>
      </c>
      <c r="H25" s="189"/>
      <c r="I25" s="189"/>
      <c r="J25" s="63" t="s">
        <v>19</v>
      </c>
      <c r="K25" s="181"/>
      <c r="L25" s="181"/>
      <c r="M25" s="62" t="s">
        <v>23</v>
      </c>
      <c r="N25" s="189"/>
      <c r="O25" s="189"/>
      <c r="P25" s="181" t="str">
        <f t="shared" si="0"/>
        <v/>
      </c>
      <c r="Q25" s="181"/>
      <c r="R25" s="62" t="s">
        <v>23</v>
      </c>
      <c r="S25" s="189" t="str">
        <f t="shared" si="1"/>
        <v/>
      </c>
      <c r="T25" s="189"/>
      <c r="U25" s="63" t="s">
        <v>19</v>
      </c>
      <c r="V25" s="181" t="str">
        <f t="shared" si="2"/>
        <v/>
      </c>
      <c r="W25" s="181"/>
      <c r="X25" s="62" t="s">
        <v>23</v>
      </c>
      <c r="Y25" s="189" t="str">
        <f t="shared" si="3"/>
        <v/>
      </c>
      <c r="Z25" s="189"/>
      <c r="AA25" s="183"/>
      <c r="AB25" s="183"/>
      <c r="AC25" s="183"/>
      <c r="AD25" s="183"/>
      <c r="AE25" s="190"/>
      <c r="AF25" s="190"/>
      <c r="AG25" s="190"/>
      <c r="AH25" s="190"/>
      <c r="AI25" s="190"/>
      <c r="AJ25" s="190"/>
      <c r="AK25" s="190"/>
      <c r="AL25" s="190"/>
      <c r="AM25" s="190">
        <v>0</v>
      </c>
      <c r="AN25" s="190"/>
      <c r="AO25" s="190"/>
      <c r="AP25" s="190"/>
      <c r="AQ25" s="190">
        <v>0</v>
      </c>
      <c r="AR25" s="190"/>
      <c r="AS25" s="190"/>
      <c r="AT25" s="190"/>
      <c r="AU25" s="184">
        <f t="shared" si="4"/>
        <v>0</v>
      </c>
      <c r="AV25" s="184"/>
      <c r="AW25" s="184"/>
      <c r="AX25" s="184"/>
      <c r="AY25" s="185">
        <f t="shared" si="5"/>
        <v>0</v>
      </c>
      <c r="AZ25" s="185"/>
      <c r="BA25" s="185"/>
      <c r="BB25" s="185">
        <f t="shared" si="6"/>
        <v>0</v>
      </c>
      <c r="BC25" s="185"/>
      <c r="BD25" s="185"/>
      <c r="BE25" s="188">
        <f t="shared" si="7"/>
        <v>0</v>
      </c>
      <c r="BF25" s="188"/>
      <c r="BG25" s="188"/>
      <c r="BH25" s="188"/>
      <c r="BI25" s="186">
        <f t="shared" si="8"/>
        <v>0</v>
      </c>
      <c r="BJ25" s="186"/>
      <c r="BK25" s="186"/>
      <c r="BL25" s="186"/>
      <c r="BM25" s="156">
        <f t="shared" si="9"/>
        <v>0</v>
      </c>
      <c r="BN25" s="156"/>
      <c r="BO25" s="156"/>
      <c r="BP25" s="156"/>
    </row>
    <row r="26" spans="2:68" ht="18" customHeight="1" x14ac:dyDescent="0.45">
      <c r="B26" s="180">
        <v>0</v>
      </c>
      <c r="C26" s="180"/>
      <c r="D26" s="58"/>
      <c r="E26" s="181"/>
      <c r="F26" s="181"/>
      <c r="G26" s="59" t="s">
        <v>23</v>
      </c>
      <c r="H26" s="182"/>
      <c r="I26" s="182"/>
      <c r="J26" s="60" t="s">
        <v>19</v>
      </c>
      <c r="K26" s="181"/>
      <c r="L26" s="181"/>
      <c r="M26" s="59" t="s">
        <v>23</v>
      </c>
      <c r="N26" s="182"/>
      <c r="O26" s="182"/>
      <c r="P26" s="181" t="str">
        <f t="shared" si="0"/>
        <v/>
      </c>
      <c r="Q26" s="181"/>
      <c r="R26" s="59" t="s">
        <v>23</v>
      </c>
      <c r="S26" s="182" t="str">
        <f t="shared" si="1"/>
        <v/>
      </c>
      <c r="T26" s="182"/>
      <c r="U26" s="60" t="s">
        <v>19</v>
      </c>
      <c r="V26" s="181" t="str">
        <f t="shared" si="2"/>
        <v/>
      </c>
      <c r="W26" s="181"/>
      <c r="X26" s="59" t="s">
        <v>23</v>
      </c>
      <c r="Y26" s="182" t="str">
        <f t="shared" si="3"/>
        <v/>
      </c>
      <c r="Z26" s="182"/>
      <c r="AA26" s="183"/>
      <c r="AB26" s="183"/>
      <c r="AC26" s="183"/>
      <c r="AD26" s="183"/>
      <c r="AE26" s="183"/>
      <c r="AF26" s="183"/>
      <c r="AG26" s="183"/>
      <c r="AH26" s="183"/>
      <c r="AI26" s="183"/>
      <c r="AJ26" s="183"/>
      <c r="AK26" s="183"/>
      <c r="AL26" s="183"/>
      <c r="AM26" s="183">
        <v>0</v>
      </c>
      <c r="AN26" s="183"/>
      <c r="AO26" s="183"/>
      <c r="AP26" s="183"/>
      <c r="AQ26" s="183">
        <v>0</v>
      </c>
      <c r="AR26" s="183"/>
      <c r="AS26" s="183"/>
      <c r="AT26" s="183"/>
      <c r="AU26" s="184">
        <f t="shared" si="4"/>
        <v>0</v>
      </c>
      <c r="AV26" s="184"/>
      <c r="AW26" s="184"/>
      <c r="AX26" s="184"/>
      <c r="AY26" s="185">
        <f t="shared" si="5"/>
        <v>0</v>
      </c>
      <c r="AZ26" s="185"/>
      <c r="BA26" s="185"/>
      <c r="BB26" s="185">
        <f t="shared" si="6"/>
        <v>0</v>
      </c>
      <c r="BC26" s="185"/>
      <c r="BD26" s="185"/>
      <c r="BE26" s="188">
        <f t="shared" si="7"/>
        <v>0</v>
      </c>
      <c r="BF26" s="188"/>
      <c r="BG26" s="188"/>
      <c r="BH26" s="188"/>
      <c r="BI26" s="186">
        <f t="shared" si="8"/>
        <v>0</v>
      </c>
      <c r="BJ26" s="186"/>
      <c r="BK26" s="186"/>
      <c r="BL26" s="186"/>
      <c r="BM26" s="156">
        <f t="shared" si="9"/>
        <v>0</v>
      </c>
      <c r="BN26" s="156"/>
      <c r="BO26" s="156"/>
      <c r="BP26" s="156"/>
    </row>
    <row r="27" spans="2:68" ht="18" customHeight="1" x14ac:dyDescent="0.45">
      <c r="B27" s="180">
        <v>0</v>
      </c>
      <c r="C27" s="180"/>
      <c r="D27" s="61"/>
      <c r="E27" s="181"/>
      <c r="F27" s="181"/>
      <c r="G27" s="62" t="s">
        <v>23</v>
      </c>
      <c r="H27" s="189"/>
      <c r="I27" s="189"/>
      <c r="J27" s="63" t="s">
        <v>19</v>
      </c>
      <c r="K27" s="181"/>
      <c r="L27" s="181"/>
      <c r="M27" s="62" t="s">
        <v>23</v>
      </c>
      <c r="N27" s="189"/>
      <c r="O27" s="189"/>
      <c r="P27" s="181" t="str">
        <f t="shared" si="0"/>
        <v/>
      </c>
      <c r="Q27" s="181"/>
      <c r="R27" s="62" t="s">
        <v>23</v>
      </c>
      <c r="S27" s="189" t="str">
        <f t="shared" si="1"/>
        <v/>
      </c>
      <c r="T27" s="189"/>
      <c r="U27" s="63" t="s">
        <v>19</v>
      </c>
      <c r="V27" s="181" t="str">
        <f t="shared" si="2"/>
        <v/>
      </c>
      <c r="W27" s="181"/>
      <c r="X27" s="62" t="s">
        <v>23</v>
      </c>
      <c r="Y27" s="189" t="str">
        <f t="shared" si="3"/>
        <v/>
      </c>
      <c r="Z27" s="189"/>
      <c r="AA27" s="183"/>
      <c r="AB27" s="183"/>
      <c r="AC27" s="183"/>
      <c r="AD27" s="183"/>
      <c r="AE27" s="190"/>
      <c r="AF27" s="190"/>
      <c r="AG27" s="190"/>
      <c r="AH27" s="190"/>
      <c r="AI27" s="190"/>
      <c r="AJ27" s="190"/>
      <c r="AK27" s="190"/>
      <c r="AL27" s="190"/>
      <c r="AM27" s="190">
        <v>0</v>
      </c>
      <c r="AN27" s="190"/>
      <c r="AO27" s="190"/>
      <c r="AP27" s="190"/>
      <c r="AQ27" s="190">
        <v>0</v>
      </c>
      <c r="AR27" s="190"/>
      <c r="AS27" s="190"/>
      <c r="AT27" s="190"/>
      <c r="AU27" s="184">
        <f t="shared" si="4"/>
        <v>0</v>
      </c>
      <c r="AV27" s="184"/>
      <c r="AW27" s="184"/>
      <c r="AX27" s="184"/>
      <c r="AY27" s="185">
        <f t="shared" si="5"/>
        <v>0</v>
      </c>
      <c r="AZ27" s="185"/>
      <c r="BA27" s="185"/>
      <c r="BB27" s="185">
        <f t="shared" si="6"/>
        <v>0</v>
      </c>
      <c r="BC27" s="185"/>
      <c r="BD27" s="185"/>
      <c r="BE27" s="188">
        <f t="shared" si="7"/>
        <v>0</v>
      </c>
      <c r="BF27" s="188"/>
      <c r="BG27" s="188"/>
      <c r="BH27" s="188"/>
      <c r="BI27" s="186">
        <f t="shared" si="8"/>
        <v>0</v>
      </c>
      <c r="BJ27" s="186"/>
      <c r="BK27" s="186"/>
      <c r="BL27" s="186"/>
      <c r="BM27" s="156">
        <f t="shared" si="9"/>
        <v>0</v>
      </c>
      <c r="BN27" s="156"/>
      <c r="BO27" s="156"/>
      <c r="BP27" s="156"/>
    </row>
    <row r="28" spans="2:68" ht="18" customHeight="1" x14ac:dyDescent="0.45">
      <c r="B28" s="180">
        <v>0</v>
      </c>
      <c r="C28" s="180"/>
      <c r="D28" s="61"/>
      <c r="E28" s="181"/>
      <c r="F28" s="181"/>
      <c r="G28" s="62" t="s">
        <v>23</v>
      </c>
      <c r="H28" s="189"/>
      <c r="I28" s="189"/>
      <c r="J28" s="63" t="s">
        <v>19</v>
      </c>
      <c r="K28" s="181"/>
      <c r="L28" s="181"/>
      <c r="M28" s="62" t="s">
        <v>23</v>
      </c>
      <c r="N28" s="189"/>
      <c r="O28" s="189"/>
      <c r="P28" s="181" t="str">
        <f t="shared" si="0"/>
        <v/>
      </c>
      <c r="Q28" s="181"/>
      <c r="R28" s="62" t="s">
        <v>23</v>
      </c>
      <c r="S28" s="189" t="str">
        <f t="shared" si="1"/>
        <v/>
      </c>
      <c r="T28" s="189"/>
      <c r="U28" s="63" t="s">
        <v>19</v>
      </c>
      <c r="V28" s="181" t="str">
        <f t="shared" si="2"/>
        <v/>
      </c>
      <c r="W28" s="181"/>
      <c r="X28" s="62" t="s">
        <v>23</v>
      </c>
      <c r="Y28" s="189" t="str">
        <f t="shared" si="3"/>
        <v/>
      </c>
      <c r="Z28" s="189"/>
      <c r="AA28" s="183"/>
      <c r="AB28" s="183"/>
      <c r="AC28" s="183"/>
      <c r="AD28" s="183"/>
      <c r="AE28" s="190"/>
      <c r="AF28" s="190"/>
      <c r="AG28" s="190"/>
      <c r="AH28" s="190"/>
      <c r="AI28" s="190"/>
      <c r="AJ28" s="190"/>
      <c r="AK28" s="190"/>
      <c r="AL28" s="190"/>
      <c r="AM28" s="190">
        <v>0</v>
      </c>
      <c r="AN28" s="190"/>
      <c r="AO28" s="190"/>
      <c r="AP28" s="190"/>
      <c r="AQ28" s="190">
        <v>0</v>
      </c>
      <c r="AR28" s="190"/>
      <c r="AS28" s="190"/>
      <c r="AT28" s="190"/>
      <c r="AU28" s="184">
        <f t="shared" si="4"/>
        <v>0</v>
      </c>
      <c r="AV28" s="184"/>
      <c r="AW28" s="184"/>
      <c r="AX28" s="184"/>
      <c r="AY28" s="185">
        <f t="shared" si="5"/>
        <v>0</v>
      </c>
      <c r="AZ28" s="185"/>
      <c r="BA28" s="185"/>
      <c r="BB28" s="185">
        <f t="shared" si="6"/>
        <v>0</v>
      </c>
      <c r="BC28" s="185"/>
      <c r="BD28" s="185"/>
      <c r="BE28" s="188">
        <f t="shared" si="7"/>
        <v>0</v>
      </c>
      <c r="BF28" s="188"/>
      <c r="BG28" s="188"/>
      <c r="BH28" s="188"/>
      <c r="BI28" s="186">
        <f t="shared" si="8"/>
        <v>0</v>
      </c>
      <c r="BJ28" s="186"/>
      <c r="BK28" s="186"/>
      <c r="BL28" s="186"/>
      <c r="BM28" s="156">
        <f t="shared" si="9"/>
        <v>0</v>
      </c>
      <c r="BN28" s="156"/>
      <c r="BO28" s="156"/>
      <c r="BP28" s="156"/>
    </row>
    <row r="29" spans="2:68" ht="18" customHeight="1" x14ac:dyDescent="0.45">
      <c r="B29" s="180">
        <v>0</v>
      </c>
      <c r="C29" s="180"/>
      <c r="D29" s="61"/>
      <c r="E29" s="181"/>
      <c r="F29" s="181"/>
      <c r="G29" s="62" t="s">
        <v>23</v>
      </c>
      <c r="H29" s="189"/>
      <c r="I29" s="189"/>
      <c r="J29" s="63" t="s">
        <v>19</v>
      </c>
      <c r="K29" s="181"/>
      <c r="L29" s="181"/>
      <c r="M29" s="62" t="s">
        <v>23</v>
      </c>
      <c r="N29" s="189"/>
      <c r="O29" s="189"/>
      <c r="P29" s="181" t="str">
        <f t="shared" si="0"/>
        <v/>
      </c>
      <c r="Q29" s="181"/>
      <c r="R29" s="62" t="s">
        <v>23</v>
      </c>
      <c r="S29" s="189" t="str">
        <f t="shared" si="1"/>
        <v/>
      </c>
      <c r="T29" s="189"/>
      <c r="U29" s="63" t="s">
        <v>19</v>
      </c>
      <c r="V29" s="181" t="str">
        <f t="shared" si="2"/>
        <v/>
      </c>
      <c r="W29" s="181"/>
      <c r="X29" s="62" t="s">
        <v>23</v>
      </c>
      <c r="Y29" s="189" t="str">
        <f t="shared" si="3"/>
        <v/>
      </c>
      <c r="Z29" s="189"/>
      <c r="AA29" s="183"/>
      <c r="AB29" s="183"/>
      <c r="AC29" s="183"/>
      <c r="AD29" s="183"/>
      <c r="AE29" s="190"/>
      <c r="AF29" s="190"/>
      <c r="AG29" s="190"/>
      <c r="AH29" s="190"/>
      <c r="AI29" s="190"/>
      <c r="AJ29" s="190"/>
      <c r="AK29" s="190"/>
      <c r="AL29" s="190"/>
      <c r="AM29" s="190">
        <v>0</v>
      </c>
      <c r="AN29" s="190"/>
      <c r="AO29" s="190"/>
      <c r="AP29" s="190"/>
      <c r="AQ29" s="190">
        <v>0</v>
      </c>
      <c r="AR29" s="190"/>
      <c r="AS29" s="190"/>
      <c r="AT29" s="190"/>
      <c r="AU29" s="184">
        <f t="shared" si="4"/>
        <v>0</v>
      </c>
      <c r="AV29" s="184"/>
      <c r="AW29" s="184"/>
      <c r="AX29" s="184"/>
      <c r="AY29" s="185">
        <f t="shared" si="5"/>
        <v>0</v>
      </c>
      <c r="AZ29" s="185"/>
      <c r="BA29" s="185"/>
      <c r="BB29" s="185">
        <f t="shared" si="6"/>
        <v>0</v>
      </c>
      <c r="BC29" s="185"/>
      <c r="BD29" s="185"/>
      <c r="BE29" s="188">
        <f t="shared" si="7"/>
        <v>0</v>
      </c>
      <c r="BF29" s="188"/>
      <c r="BG29" s="188"/>
      <c r="BH29" s="188"/>
      <c r="BI29" s="186">
        <f t="shared" si="8"/>
        <v>0</v>
      </c>
      <c r="BJ29" s="186"/>
      <c r="BK29" s="186"/>
      <c r="BL29" s="186"/>
      <c r="BM29" s="156">
        <f t="shared" si="9"/>
        <v>0</v>
      </c>
      <c r="BN29" s="156"/>
      <c r="BO29" s="156"/>
      <c r="BP29" s="156"/>
    </row>
    <row r="30" spans="2:68" ht="18" customHeight="1" x14ac:dyDescent="0.45">
      <c r="B30" s="180" t="s">
        <v>53</v>
      </c>
      <c r="C30" s="180"/>
      <c r="D30" s="61"/>
      <c r="E30" s="181"/>
      <c r="F30" s="181"/>
      <c r="G30" s="62" t="s">
        <v>23</v>
      </c>
      <c r="H30" s="189"/>
      <c r="I30" s="189"/>
      <c r="J30" s="63" t="s">
        <v>19</v>
      </c>
      <c r="K30" s="181"/>
      <c r="L30" s="181"/>
      <c r="M30" s="62" t="s">
        <v>23</v>
      </c>
      <c r="N30" s="189"/>
      <c r="O30" s="189"/>
      <c r="P30" s="181" t="str">
        <f t="shared" si="0"/>
        <v/>
      </c>
      <c r="Q30" s="181"/>
      <c r="R30" s="62" t="s">
        <v>23</v>
      </c>
      <c r="S30" s="189" t="str">
        <f t="shared" si="1"/>
        <v/>
      </c>
      <c r="T30" s="189"/>
      <c r="U30" s="63" t="s">
        <v>19</v>
      </c>
      <c r="V30" s="181" t="str">
        <f t="shared" si="2"/>
        <v/>
      </c>
      <c r="W30" s="181"/>
      <c r="X30" s="62" t="s">
        <v>23</v>
      </c>
      <c r="Y30" s="189" t="str">
        <f t="shared" si="3"/>
        <v/>
      </c>
      <c r="Z30" s="189"/>
      <c r="AA30" s="183"/>
      <c r="AB30" s="183"/>
      <c r="AC30" s="183"/>
      <c r="AD30" s="183"/>
      <c r="AE30" s="190"/>
      <c r="AF30" s="190"/>
      <c r="AG30" s="190"/>
      <c r="AH30" s="190"/>
      <c r="AI30" s="190"/>
      <c r="AJ30" s="190"/>
      <c r="AK30" s="190"/>
      <c r="AL30" s="190"/>
      <c r="AM30" s="190">
        <v>0</v>
      </c>
      <c r="AN30" s="190"/>
      <c r="AO30" s="190"/>
      <c r="AP30" s="190"/>
      <c r="AQ30" s="190">
        <v>0</v>
      </c>
      <c r="AR30" s="190"/>
      <c r="AS30" s="190"/>
      <c r="AT30" s="190"/>
      <c r="AU30" s="184">
        <f t="shared" si="4"/>
        <v>0</v>
      </c>
      <c r="AV30" s="184"/>
      <c r="AW30" s="184"/>
      <c r="AX30" s="184"/>
      <c r="AY30" s="185">
        <f t="shared" si="5"/>
        <v>0</v>
      </c>
      <c r="AZ30" s="185"/>
      <c r="BA30" s="185"/>
      <c r="BB30" s="185">
        <f t="shared" si="6"/>
        <v>0</v>
      </c>
      <c r="BC30" s="185"/>
      <c r="BD30" s="185"/>
      <c r="BE30" s="188">
        <f t="shared" si="7"/>
        <v>0</v>
      </c>
      <c r="BF30" s="188"/>
      <c r="BG30" s="188"/>
      <c r="BH30" s="188"/>
      <c r="BI30" s="186">
        <f t="shared" si="8"/>
        <v>0</v>
      </c>
      <c r="BJ30" s="186"/>
      <c r="BK30" s="186"/>
      <c r="BL30" s="186"/>
      <c r="BM30" s="156">
        <f t="shared" si="9"/>
        <v>0</v>
      </c>
      <c r="BN30" s="156"/>
      <c r="BO30" s="156"/>
      <c r="BP30" s="156"/>
    </row>
    <row r="31" spans="2:68" ht="18" customHeight="1" x14ac:dyDescent="0.45">
      <c r="B31" s="180" t="s">
        <v>53</v>
      </c>
      <c r="C31" s="180"/>
      <c r="D31" s="61"/>
      <c r="E31" s="181"/>
      <c r="F31" s="181"/>
      <c r="G31" s="62" t="s">
        <v>23</v>
      </c>
      <c r="H31" s="189"/>
      <c r="I31" s="189"/>
      <c r="J31" s="63" t="s">
        <v>19</v>
      </c>
      <c r="K31" s="181"/>
      <c r="L31" s="181"/>
      <c r="M31" s="62" t="s">
        <v>23</v>
      </c>
      <c r="N31" s="189"/>
      <c r="O31" s="189"/>
      <c r="P31" s="181" t="str">
        <f t="shared" si="0"/>
        <v/>
      </c>
      <c r="Q31" s="181"/>
      <c r="R31" s="62" t="s">
        <v>23</v>
      </c>
      <c r="S31" s="189" t="str">
        <f t="shared" si="1"/>
        <v/>
      </c>
      <c r="T31" s="189"/>
      <c r="U31" s="63" t="s">
        <v>19</v>
      </c>
      <c r="V31" s="181" t="str">
        <f t="shared" si="2"/>
        <v/>
      </c>
      <c r="W31" s="181"/>
      <c r="X31" s="62" t="s">
        <v>23</v>
      </c>
      <c r="Y31" s="189" t="str">
        <f t="shared" si="3"/>
        <v/>
      </c>
      <c r="Z31" s="189"/>
      <c r="AA31" s="183"/>
      <c r="AB31" s="183"/>
      <c r="AC31" s="183"/>
      <c r="AD31" s="183"/>
      <c r="AE31" s="190"/>
      <c r="AF31" s="190"/>
      <c r="AG31" s="190"/>
      <c r="AH31" s="190"/>
      <c r="AI31" s="190"/>
      <c r="AJ31" s="190"/>
      <c r="AK31" s="190"/>
      <c r="AL31" s="190"/>
      <c r="AM31" s="190">
        <v>0</v>
      </c>
      <c r="AN31" s="190"/>
      <c r="AO31" s="190"/>
      <c r="AP31" s="190"/>
      <c r="AQ31" s="190">
        <v>0</v>
      </c>
      <c r="AR31" s="190"/>
      <c r="AS31" s="190"/>
      <c r="AT31" s="190"/>
      <c r="AU31" s="184">
        <f t="shared" si="4"/>
        <v>0</v>
      </c>
      <c r="AV31" s="184"/>
      <c r="AW31" s="184"/>
      <c r="AX31" s="184"/>
      <c r="AY31" s="185">
        <f t="shared" si="5"/>
        <v>0</v>
      </c>
      <c r="AZ31" s="185"/>
      <c r="BA31" s="185"/>
      <c r="BB31" s="185">
        <f t="shared" si="6"/>
        <v>0</v>
      </c>
      <c r="BC31" s="185"/>
      <c r="BD31" s="185"/>
      <c r="BE31" s="188">
        <f t="shared" si="7"/>
        <v>0</v>
      </c>
      <c r="BF31" s="188"/>
      <c r="BG31" s="188"/>
      <c r="BH31" s="188"/>
      <c r="BI31" s="186">
        <f t="shared" si="8"/>
        <v>0</v>
      </c>
      <c r="BJ31" s="186"/>
      <c r="BK31" s="186"/>
      <c r="BL31" s="186"/>
      <c r="BM31" s="156">
        <f t="shared" si="9"/>
        <v>0</v>
      </c>
      <c r="BN31" s="156"/>
      <c r="BO31" s="156"/>
      <c r="BP31" s="156"/>
    </row>
    <row r="32" spans="2:68" ht="18" customHeight="1" x14ac:dyDescent="0.45">
      <c r="B32" s="180">
        <v>0</v>
      </c>
      <c r="C32" s="180"/>
      <c r="D32" s="58"/>
      <c r="E32" s="181"/>
      <c r="F32" s="181"/>
      <c r="G32" s="59" t="s">
        <v>23</v>
      </c>
      <c r="H32" s="182"/>
      <c r="I32" s="182"/>
      <c r="J32" s="60" t="s">
        <v>19</v>
      </c>
      <c r="K32" s="181"/>
      <c r="L32" s="181"/>
      <c r="M32" s="59" t="s">
        <v>23</v>
      </c>
      <c r="N32" s="182"/>
      <c r="O32" s="182"/>
      <c r="P32" s="181" t="str">
        <f t="shared" si="0"/>
        <v/>
      </c>
      <c r="Q32" s="181"/>
      <c r="R32" s="59" t="s">
        <v>23</v>
      </c>
      <c r="S32" s="182" t="str">
        <f t="shared" si="1"/>
        <v/>
      </c>
      <c r="T32" s="182"/>
      <c r="U32" s="60" t="s">
        <v>19</v>
      </c>
      <c r="V32" s="181" t="str">
        <f t="shared" si="2"/>
        <v/>
      </c>
      <c r="W32" s="181"/>
      <c r="X32" s="59" t="s">
        <v>23</v>
      </c>
      <c r="Y32" s="182" t="str">
        <f t="shared" si="3"/>
        <v/>
      </c>
      <c r="Z32" s="182"/>
      <c r="AA32" s="183"/>
      <c r="AB32" s="183"/>
      <c r="AC32" s="183"/>
      <c r="AD32" s="183"/>
      <c r="AE32" s="183"/>
      <c r="AF32" s="183"/>
      <c r="AG32" s="183"/>
      <c r="AH32" s="183"/>
      <c r="AI32" s="183"/>
      <c r="AJ32" s="183"/>
      <c r="AK32" s="183"/>
      <c r="AL32" s="183"/>
      <c r="AM32" s="183">
        <v>0</v>
      </c>
      <c r="AN32" s="183"/>
      <c r="AO32" s="183"/>
      <c r="AP32" s="183"/>
      <c r="AQ32" s="183">
        <v>0</v>
      </c>
      <c r="AR32" s="183"/>
      <c r="AS32" s="183"/>
      <c r="AT32" s="183"/>
      <c r="AU32" s="184">
        <f t="shared" si="4"/>
        <v>0</v>
      </c>
      <c r="AV32" s="184"/>
      <c r="AW32" s="184"/>
      <c r="AX32" s="184"/>
      <c r="AY32" s="185">
        <f t="shared" si="5"/>
        <v>0</v>
      </c>
      <c r="AZ32" s="185"/>
      <c r="BA32" s="185"/>
      <c r="BB32" s="185">
        <f t="shared" si="6"/>
        <v>0</v>
      </c>
      <c r="BC32" s="185"/>
      <c r="BD32" s="185"/>
      <c r="BE32" s="188">
        <f t="shared" si="7"/>
        <v>0</v>
      </c>
      <c r="BF32" s="188"/>
      <c r="BG32" s="188"/>
      <c r="BH32" s="188"/>
      <c r="BI32" s="186">
        <f t="shared" si="8"/>
        <v>0</v>
      </c>
      <c r="BJ32" s="186"/>
      <c r="BK32" s="186"/>
      <c r="BL32" s="186"/>
      <c r="BM32" s="156">
        <f t="shared" si="9"/>
        <v>0</v>
      </c>
      <c r="BN32" s="156"/>
      <c r="BO32" s="156"/>
      <c r="BP32" s="156"/>
    </row>
    <row r="33" spans="2:68" ht="18" customHeight="1" x14ac:dyDescent="0.45">
      <c r="B33" s="180">
        <v>0</v>
      </c>
      <c r="C33" s="180"/>
      <c r="D33" s="61"/>
      <c r="E33" s="181"/>
      <c r="F33" s="181"/>
      <c r="G33" s="62" t="s">
        <v>23</v>
      </c>
      <c r="H33" s="189"/>
      <c r="I33" s="189"/>
      <c r="J33" s="63" t="s">
        <v>19</v>
      </c>
      <c r="K33" s="181"/>
      <c r="L33" s="181"/>
      <c r="M33" s="62" t="s">
        <v>23</v>
      </c>
      <c r="N33" s="189"/>
      <c r="O33" s="189"/>
      <c r="P33" s="181" t="str">
        <f t="shared" si="0"/>
        <v/>
      </c>
      <c r="Q33" s="181"/>
      <c r="R33" s="62" t="s">
        <v>23</v>
      </c>
      <c r="S33" s="189" t="str">
        <f t="shared" si="1"/>
        <v/>
      </c>
      <c r="T33" s="189"/>
      <c r="U33" s="63" t="s">
        <v>19</v>
      </c>
      <c r="V33" s="181" t="str">
        <f t="shared" si="2"/>
        <v/>
      </c>
      <c r="W33" s="181"/>
      <c r="X33" s="62" t="s">
        <v>23</v>
      </c>
      <c r="Y33" s="189" t="str">
        <f t="shared" si="3"/>
        <v/>
      </c>
      <c r="Z33" s="189"/>
      <c r="AA33" s="183"/>
      <c r="AB33" s="183"/>
      <c r="AC33" s="183"/>
      <c r="AD33" s="183"/>
      <c r="AE33" s="190"/>
      <c r="AF33" s="190"/>
      <c r="AG33" s="190"/>
      <c r="AH33" s="190"/>
      <c r="AI33" s="190"/>
      <c r="AJ33" s="190"/>
      <c r="AK33" s="190"/>
      <c r="AL33" s="190"/>
      <c r="AM33" s="190">
        <v>0</v>
      </c>
      <c r="AN33" s="190"/>
      <c r="AO33" s="190"/>
      <c r="AP33" s="190"/>
      <c r="AQ33" s="190">
        <v>0</v>
      </c>
      <c r="AR33" s="190"/>
      <c r="AS33" s="190"/>
      <c r="AT33" s="190"/>
      <c r="AU33" s="184">
        <f t="shared" si="4"/>
        <v>0</v>
      </c>
      <c r="AV33" s="184"/>
      <c r="AW33" s="184"/>
      <c r="AX33" s="184"/>
      <c r="AY33" s="185">
        <f t="shared" si="5"/>
        <v>0</v>
      </c>
      <c r="AZ33" s="185"/>
      <c r="BA33" s="185"/>
      <c r="BB33" s="185">
        <f t="shared" si="6"/>
        <v>0</v>
      </c>
      <c r="BC33" s="185"/>
      <c r="BD33" s="185"/>
      <c r="BE33" s="188">
        <f t="shared" si="7"/>
        <v>0</v>
      </c>
      <c r="BF33" s="188"/>
      <c r="BG33" s="188"/>
      <c r="BH33" s="188"/>
      <c r="BI33" s="186">
        <f t="shared" si="8"/>
        <v>0</v>
      </c>
      <c r="BJ33" s="186"/>
      <c r="BK33" s="186"/>
      <c r="BL33" s="186"/>
      <c r="BM33" s="156">
        <f t="shared" si="9"/>
        <v>0</v>
      </c>
      <c r="BN33" s="156"/>
      <c r="BO33" s="156"/>
      <c r="BP33" s="156"/>
    </row>
    <row r="34" spans="2:68" ht="18" customHeight="1" x14ac:dyDescent="0.45">
      <c r="B34" s="180">
        <v>0</v>
      </c>
      <c r="C34" s="180"/>
      <c r="D34" s="61"/>
      <c r="E34" s="181"/>
      <c r="F34" s="181"/>
      <c r="G34" s="62" t="s">
        <v>23</v>
      </c>
      <c r="H34" s="189"/>
      <c r="I34" s="189"/>
      <c r="J34" s="63" t="s">
        <v>19</v>
      </c>
      <c r="K34" s="181"/>
      <c r="L34" s="181"/>
      <c r="M34" s="62" t="s">
        <v>23</v>
      </c>
      <c r="N34" s="189"/>
      <c r="O34" s="189"/>
      <c r="P34" s="181" t="str">
        <f t="shared" si="0"/>
        <v/>
      </c>
      <c r="Q34" s="181"/>
      <c r="R34" s="62" t="s">
        <v>23</v>
      </c>
      <c r="S34" s="189" t="str">
        <f t="shared" si="1"/>
        <v/>
      </c>
      <c r="T34" s="189"/>
      <c r="U34" s="63" t="s">
        <v>19</v>
      </c>
      <c r="V34" s="181" t="str">
        <f t="shared" si="2"/>
        <v/>
      </c>
      <c r="W34" s="181"/>
      <c r="X34" s="62" t="s">
        <v>23</v>
      </c>
      <c r="Y34" s="189" t="str">
        <f t="shared" si="3"/>
        <v/>
      </c>
      <c r="Z34" s="189"/>
      <c r="AA34" s="183"/>
      <c r="AB34" s="183"/>
      <c r="AC34" s="183"/>
      <c r="AD34" s="183"/>
      <c r="AE34" s="190"/>
      <c r="AF34" s="190"/>
      <c r="AG34" s="190"/>
      <c r="AH34" s="190"/>
      <c r="AI34" s="190"/>
      <c r="AJ34" s="190"/>
      <c r="AK34" s="190"/>
      <c r="AL34" s="190"/>
      <c r="AM34" s="190">
        <v>0</v>
      </c>
      <c r="AN34" s="190"/>
      <c r="AO34" s="190"/>
      <c r="AP34" s="190"/>
      <c r="AQ34" s="190">
        <v>0</v>
      </c>
      <c r="AR34" s="190"/>
      <c r="AS34" s="190"/>
      <c r="AT34" s="190"/>
      <c r="AU34" s="184">
        <f t="shared" si="4"/>
        <v>0</v>
      </c>
      <c r="AV34" s="184"/>
      <c r="AW34" s="184"/>
      <c r="AX34" s="184"/>
      <c r="AY34" s="185">
        <f t="shared" si="5"/>
        <v>0</v>
      </c>
      <c r="AZ34" s="185"/>
      <c r="BA34" s="185"/>
      <c r="BB34" s="185">
        <f t="shared" si="6"/>
        <v>0</v>
      </c>
      <c r="BC34" s="185"/>
      <c r="BD34" s="185"/>
      <c r="BE34" s="188">
        <f t="shared" si="7"/>
        <v>0</v>
      </c>
      <c r="BF34" s="188"/>
      <c r="BG34" s="188"/>
      <c r="BH34" s="188"/>
      <c r="BI34" s="186">
        <f t="shared" si="8"/>
        <v>0</v>
      </c>
      <c r="BJ34" s="186"/>
      <c r="BK34" s="186"/>
      <c r="BL34" s="186"/>
      <c r="BM34" s="156">
        <f t="shared" si="9"/>
        <v>0</v>
      </c>
      <c r="BN34" s="156"/>
      <c r="BO34" s="156"/>
      <c r="BP34" s="156"/>
    </row>
    <row r="35" spans="2:68" ht="18" customHeight="1" x14ac:dyDescent="0.45">
      <c r="B35" s="180">
        <v>0</v>
      </c>
      <c r="C35" s="180"/>
      <c r="D35" s="61"/>
      <c r="E35" s="181"/>
      <c r="F35" s="181"/>
      <c r="G35" s="62" t="s">
        <v>23</v>
      </c>
      <c r="H35" s="189"/>
      <c r="I35" s="189"/>
      <c r="J35" s="63" t="s">
        <v>19</v>
      </c>
      <c r="K35" s="181"/>
      <c r="L35" s="181"/>
      <c r="M35" s="62" t="s">
        <v>23</v>
      </c>
      <c r="N35" s="189"/>
      <c r="O35" s="189"/>
      <c r="P35" s="181" t="str">
        <f t="shared" si="0"/>
        <v/>
      </c>
      <c r="Q35" s="181"/>
      <c r="R35" s="62" t="s">
        <v>23</v>
      </c>
      <c r="S35" s="189" t="str">
        <f t="shared" si="1"/>
        <v/>
      </c>
      <c r="T35" s="189"/>
      <c r="U35" s="63" t="s">
        <v>19</v>
      </c>
      <c r="V35" s="181" t="str">
        <f t="shared" si="2"/>
        <v/>
      </c>
      <c r="W35" s="181"/>
      <c r="X35" s="62" t="s">
        <v>23</v>
      </c>
      <c r="Y35" s="189" t="str">
        <f t="shared" si="3"/>
        <v/>
      </c>
      <c r="Z35" s="189"/>
      <c r="AA35" s="183"/>
      <c r="AB35" s="183"/>
      <c r="AC35" s="183"/>
      <c r="AD35" s="183"/>
      <c r="AE35" s="190"/>
      <c r="AF35" s="190"/>
      <c r="AG35" s="190"/>
      <c r="AH35" s="190"/>
      <c r="AI35" s="190"/>
      <c r="AJ35" s="190"/>
      <c r="AK35" s="190"/>
      <c r="AL35" s="190"/>
      <c r="AM35" s="190">
        <v>0</v>
      </c>
      <c r="AN35" s="190"/>
      <c r="AO35" s="190"/>
      <c r="AP35" s="190"/>
      <c r="AQ35" s="190">
        <v>0</v>
      </c>
      <c r="AR35" s="190"/>
      <c r="AS35" s="190"/>
      <c r="AT35" s="190"/>
      <c r="AU35" s="184">
        <f t="shared" si="4"/>
        <v>0</v>
      </c>
      <c r="AV35" s="184"/>
      <c r="AW35" s="184"/>
      <c r="AX35" s="184"/>
      <c r="AY35" s="185">
        <f t="shared" si="5"/>
        <v>0</v>
      </c>
      <c r="AZ35" s="185"/>
      <c r="BA35" s="185"/>
      <c r="BB35" s="185">
        <f t="shared" si="6"/>
        <v>0</v>
      </c>
      <c r="BC35" s="185"/>
      <c r="BD35" s="185"/>
      <c r="BE35" s="188">
        <f t="shared" si="7"/>
        <v>0</v>
      </c>
      <c r="BF35" s="188"/>
      <c r="BG35" s="188"/>
      <c r="BH35" s="188"/>
      <c r="BI35" s="186">
        <f t="shared" si="8"/>
        <v>0</v>
      </c>
      <c r="BJ35" s="186"/>
      <c r="BK35" s="186"/>
      <c r="BL35" s="186"/>
      <c r="BM35" s="156">
        <f t="shared" si="9"/>
        <v>0</v>
      </c>
      <c r="BN35" s="156"/>
      <c r="BO35" s="156"/>
      <c r="BP35" s="156"/>
    </row>
    <row r="36" spans="2:68" ht="18" customHeight="1" x14ac:dyDescent="0.45">
      <c r="B36" s="180" t="s">
        <v>53</v>
      </c>
      <c r="C36" s="180"/>
      <c r="D36" s="61"/>
      <c r="E36" s="181"/>
      <c r="F36" s="181"/>
      <c r="G36" s="62" t="s">
        <v>23</v>
      </c>
      <c r="H36" s="189"/>
      <c r="I36" s="189"/>
      <c r="J36" s="63" t="s">
        <v>19</v>
      </c>
      <c r="K36" s="181"/>
      <c r="L36" s="181"/>
      <c r="M36" s="62" t="s">
        <v>23</v>
      </c>
      <c r="N36" s="189"/>
      <c r="O36" s="189"/>
      <c r="P36" s="181" t="str">
        <f t="shared" si="0"/>
        <v/>
      </c>
      <c r="Q36" s="181"/>
      <c r="R36" s="62" t="s">
        <v>23</v>
      </c>
      <c r="S36" s="189" t="str">
        <f t="shared" si="1"/>
        <v/>
      </c>
      <c r="T36" s="189"/>
      <c r="U36" s="63" t="s">
        <v>19</v>
      </c>
      <c r="V36" s="181" t="str">
        <f t="shared" si="2"/>
        <v/>
      </c>
      <c r="W36" s="181"/>
      <c r="X36" s="62" t="s">
        <v>23</v>
      </c>
      <c r="Y36" s="189" t="str">
        <f t="shared" si="3"/>
        <v/>
      </c>
      <c r="Z36" s="189"/>
      <c r="AA36" s="183"/>
      <c r="AB36" s="183"/>
      <c r="AC36" s="183"/>
      <c r="AD36" s="183"/>
      <c r="AE36" s="190"/>
      <c r="AF36" s="190"/>
      <c r="AG36" s="190"/>
      <c r="AH36" s="190"/>
      <c r="AI36" s="190"/>
      <c r="AJ36" s="190"/>
      <c r="AK36" s="190"/>
      <c r="AL36" s="190"/>
      <c r="AM36" s="190">
        <v>0</v>
      </c>
      <c r="AN36" s="190"/>
      <c r="AO36" s="190"/>
      <c r="AP36" s="190"/>
      <c r="AQ36" s="190">
        <v>0</v>
      </c>
      <c r="AR36" s="190"/>
      <c r="AS36" s="190"/>
      <c r="AT36" s="190"/>
      <c r="AU36" s="184">
        <f t="shared" si="4"/>
        <v>0</v>
      </c>
      <c r="AV36" s="184"/>
      <c r="AW36" s="184"/>
      <c r="AX36" s="184"/>
      <c r="AY36" s="185">
        <f t="shared" si="5"/>
        <v>0</v>
      </c>
      <c r="AZ36" s="185"/>
      <c r="BA36" s="185"/>
      <c r="BB36" s="185">
        <f t="shared" si="6"/>
        <v>0</v>
      </c>
      <c r="BC36" s="185"/>
      <c r="BD36" s="185"/>
      <c r="BE36" s="188">
        <f t="shared" si="7"/>
        <v>0</v>
      </c>
      <c r="BF36" s="188"/>
      <c r="BG36" s="188"/>
      <c r="BH36" s="188"/>
      <c r="BI36" s="186">
        <f t="shared" si="8"/>
        <v>0</v>
      </c>
      <c r="BJ36" s="186"/>
      <c r="BK36" s="186"/>
      <c r="BL36" s="186"/>
      <c r="BM36" s="156">
        <f t="shared" si="9"/>
        <v>0</v>
      </c>
      <c r="BN36" s="156"/>
      <c r="BO36" s="156"/>
      <c r="BP36" s="156"/>
    </row>
    <row r="37" spans="2:68" ht="18" customHeight="1" x14ac:dyDescent="0.45">
      <c r="B37" s="180" t="s">
        <v>53</v>
      </c>
      <c r="C37" s="180"/>
      <c r="D37" s="61"/>
      <c r="E37" s="181"/>
      <c r="F37" s="181"/>
      <c r="G37" s="62" t="s">
        <v>23</v>
      </c>
      <c r="H37" s="189"/>
      <c r="I37" s="189"/>
      <c r="J37" s="63" t="s">
        <v>19</v>
      </c>
      <c r="K37" s="181"/>
      <c r="L37" s="181"/>
      <c r="M37" s="62" t="s">
        <v>23</v>
      </c>
      <c r="N37" s="189"/>
      <c r="O37" s="189"/>
      <c r="P37" s="181" t="str">
        <f t="shared" si="0"/>
        <v/>
      </c>
      <c r="Q37" s="181"/>
      <c r="R37" s="62" t="s">
        <v>23</v>
      </c>
      <c r="S37" s="189" t="str">
        <f t="shared" si="1"/>
        <v/>
      </c>
      <c r="T37" s="189"/>
      <c r="U37" s="63" t="s">
        <v>19</v>
      </c>
      <c r="V37" s="181" t="str">
        <f t="shared" si="2"/>
        <v/>
      </c>
      <c r="W37" s="181"/>
      <c r="X37" s="62" t="s">
        <v>23</v>
      </c>
      <c r="Y37" s="189" t="str">
        <f t="shared" si="3"/>
        <v/>
      </c>
      <c r="Z37" s="189"/>
      <c r="AA37" s="183"/>
      <c r="AB37" s="183"/>
      <c r="AC37" s="183"/>
      <c r="AD37" s="183"/>
      <c r="AE37" s="190"/>
      <c r="AF37" s="190"/>
      <c r="AG37" s="190"/>
      <c r="AH37" s="190"/>
      <c r="AI37" s="190"/>
      <c r="AJ37" s="190"/>
      <c r="AK37" s="190"/>
      <c r="AL37" s="190"/>
      <c r="AM37" s="190">
        <v>0</v>
      </c>
      <c r="AN37" s="190"/>
      <c r="AO37" s="190"/>
      <c r="AP37" s="190"/>
      <c r="AQ37" s="190">
        <v>0</v>
      </c>
      <c r="AR37" s="190"/>
      <c r="AS37" s="190"/>
      <c r="AT37" s="190"/>
      <c r="AU37" s="184">
        <f t="shared" si="4"/>
        <v>0</v>
      </c>
      <c r="AV37" s="184"/>
      <c r="AW37" s="184"/>
      <c r="AX37" s="184"/>
      <c r="AY37" s="185">
        <f t="shared" si="5"/>
        <v>0</v>
      </c>
      <c r="AZ37" s="185"/>
      <c r="BA37" s="185"/>
      <c r="BB37" s="185">
        <f t="shared" si="6"/>
        <v>0</v>
      </c>
      <c r="BC37" s="185"/>
      <c r="BD37" s="185"/>
      <c r="BE37" s="188">
        <f t="shared" si="7"/>
        <v>0</v>
      </c>
      <c r="BF37" s="188"/>
      <c r="BG37" s="188"/>
      <c r="BH37" s="188"/>
      <c r="BI37" s="186">
        <f t="shared" si="8"/>
        <v>0</v>
      </c>
      <c r="BJ37" s="186"/>
      <c r="BK37" s="186"/>
      <c r="BL37" s="186"/>
      <c r="BM37" s="156">
        <f t="shared" si="9"/>
        <v>0</v>
      </c>
      <c r="BN37" s="156"/>
      <c r="BO37" s="156"/>
      <c r="BP37" s="156"/>
    </row>
    <row r="38" spans="2:68" ht="18" customHeight="1" x14ac:dyDescent="0.45">
      <c r="B38" s="180" t="s">
        <v>53</v>
      </c>
      <c r="C38" s="180"/>
      <c r="D38" s="64"/>
      <c r="E38" s="181"/>
      <c r="F38" s="181"/>
      <c r="G38" s="65" t="s">
        <v>23</v>
      </c>
      <c r="H38" s="189"/>
      <c r="I38" s="189"/>
      <c r="J38" s="66" t="s">
        <v>19</v>
      </c>
      <c r="K38" s="181"/>
      <c r="L38" s="181"/>
      <c r="M38" s="65" t="s">
        <v>23</v>
      </c>
      <c r="N38" s="189"/>
      <c r="O38" s="189"/>
      <c r="P38" s="181" t="str">
        <f t="shared" si="0"/>
        <v/>
      </c>
      <c r="Q38" s="181"/>
      <c r="R38" s="65" t="s">
        <v>23</v>
      </c>
      <c r="S38" s="189" t="str">
        <f t="shared" si="1"/>
        <v/>
      </c>
      <c r="T38" s="189"/>
      <c r="U38" s="66" t="s">
        <v>19</v>
      </c>
      <c r="V38" s="181" t="str">
        <f t="shared" si="2"/>
        <v/>
      </c>
      <c r="W38" s="181"/>
      <c r="X38" s="65" t="s">
        <v>23</v>
      </c>
      <c r="Y38" s="189" t="str">
        <f t="shared" si="3"/>
        <v/>
      </c>
      <c r="Z38" s="189"/>
      <c r="AA38" s="183"/>
      <c r="AB38" s="183"/>
      <c r="AC38" s="183"/>
      <c r="AD38" s="183"/>
      <c r="AE38" s="190"/>
      <c r="AF38" s="190"/>
      <c r="AG38" s="190"/>
      <c r="AH38" s="190"/>
      <c r="AI38" s="190"/>
      <c r="AJ38" s="190"/>
      <c r="AK38" s="190"/>
      <c r="AL38" s="190"/>
      <c r="AM38" s="190">
        <v>0</v>
      </c>
      <c r="AN38" s="190"/>
      <c r="AO38" s="190"/>
      <c r="AP38" s="190"/>
      <c r="AQ38" s="190">
        <v>0</v>
      </c>
      <c r="AR38" s="190"/>
      <c r="AS38" s="190"/>
      <c r="AT38" s="190"/>
      <c r="AU38" s="191">
        <f t="shared" si="4"/>
        <v>0</v>
      </c>
      <c r="AV38" s="191"/>
      <c r="AW38" s="191"/>
      <c r="AX38" s="191"/>
      <c r="AY38" s="192">
        <f t="shared" si="5"/>
        <v>0</v>
      </c>
      <c r="AZ38" s="192"/>
      <c r="BA38" s="192"/>
      <c r="BB38" s="192">
        <f t="shared" si="6"/>
        <v>0</v>
      </c>
      <c r="BC38" s="192"/>
      <c r="BD38" s="192"/>
      <c r="BE38" s="195">
        <f t="shared" si="7"/>
        <v>0</v>
      </c>
      <c r="BF38" s="195"/>
      <c r="BG38" s="195"/>
      <c r="BH38" s="195"/>
      <c r="BI38" s="193">
        <f t="shared" si="8"/>
        <v>0</v>
      </c>
      <c r="BJ38" s="193"/>
      <c r="BK38" s="193"/>
      <c r="BL38" s="193"/>
      <c r="BM38" s="196">
        <f t="shared" si="9"/>
        <v>0</v>
      </c>
      <c r="BN38" s="196"/>
      <c r="BO38" s="196"/>
      <c r="BP38" s="196"/>
    </row>
    <row r="39" spans="2:68" ht="18.75" customHeight="1" x14ac:dyDescent="0.45">
      <c r="AS39" s="201" t="s">
        <v>24</v>
      </c>
      <c r="AT39" s="201"/>
      <c r="AU39" s="202">
        <f>SUM(AU9:AX38)</f>
        <v>60500</v>
      </c>
      <c r="AV39" s="202"/>
      <c r="AW39" s="202"/>
      <c r="AX39" s="202"/>
      <c r="AY39" s="304">
        <f>SUM(AY20,AY21,AY22,AY23,AY24,AY25,AY26,AY27,AY28,AY29,AY30,AY31,AY32,AY33,AY34,AY35,AY36,AY37,AY38,AY9,AY10,AY11,AY12,AY13,AY14,AY15,AY16,AY17,AY18,AY19)</f>
        <v>17.25</v>
      </c>
      <c r="AZ39" s="304"/>
      <c r="BA39" s="304"/>
      <c r="BB39" s="304">
        <f>SUM(BB20,BB21,BB22,BB23,BB24,BB25,BB26,BB27,BB28,BB29,BB30,BB31,BB32,BB33,BB34,BB35,BB36,BB37,BB38,BB9,BB10,BB11,BB12,BB13,BB14,BB15,BB16,BB17,BB18,BB19)</f>
        <v>3.5</v>
      </c>
      <c r="BC39" s="304"/>
      <c r="BD39" s="304"/>
      <c r="BE39" s="301">
        <f>SUM(BE32:BH38)</f>
        <v>0</v>
      </c>
      <c r="BF39" s="301"/>
      <c r="BG39" s="301"/>
      <c r="BH39" s="301"/>
      <c r="BI39" s="204" t="e">
        <f>SUM(#REF!,BI32,BI33,BI34,BI35,BI36,BI37,BI38)</f>
        <v>#REF!</v>
      </c>
      <c r="BJ39" s="204"/>
      <c r="BK39" s="204"/>
      <c r="BL39" s="204"/>
      <c r="BM39" s="305">
        <f>SUM(BM9,BM10,BM11,BM12,BM13,BM14,BM15,BM16,BM17,BM18,BM19,BM20,BM21,BM22,BM23,BM24,BM25,BM26,BM27,BM28,BM29,BM30,BM31,BM32,BM33,BM34,BM35,BM36,BM37,BM38)</f>
        <v>54875</v>
      </c>
      <c r="BN39" s="305"/>
      <c r="BO39" s="305"/>
      <c r="BP39" s="305"/>
    </row>
    <row r="40" spans="2:68" ht="18.75" customHeight="1" x14ac:dyDescent="0.45">
      <c r="AS40" s="201"/>
      <c r="AT40" s="201"/>
      <c r="AU40" s="202"/>
      <c r="AV40" s="202"/>
      <c r="AW40" s="202"/>
      <c r="AX40" s="202"/>
      <c r="AY40" s="85"/>
      <c r="AZ40" s="86"/>
      <c r="BA40" s="87"/>
      <c r="BB40" s="85"/>
      <c r="BC40" s="86"/>
      <c r="BD40" s="87"/>
      <c r="BE40" s="301"/>
      <c r="BF40" s="301"/>
      <c r="BG40" s="301"/>
      <c r="BH40" s="301"/>
      <c r="BI40" s="204"/>
      <c r="BJ40" s="204"/>
      <c r="BK40" s="204"/>
      <c r="BL40" s="204"/>
      <c r="BM40" s="305"/>
      <c r="BN40" s="305"/>
      <c r="BO40" s="305"/>
      <c r="BP40" s="305"/>
    </row>
    <row r="41" spans="2:68" s="37" customFormat="1" ht="18.75" customHeight="1" x14ac:dyDescent="0.45">
      <c r="BD41" s="67"/>
    </row>
    <row r="42" spans="2:68" s="37" customFormat="1" ht="18.75" customHeight="1" x14ac:dyDescent="0.45">
      <c r="B42" s="258" t="s">
        <v>85</v>
      </c>
      <c r="C42" s="258"/>
      <c r="D42" s="258"/>
      <c r="E42" s="259" t="s">
        <v>55</v>
      </c>
      <c r="F42" s="259"/>
      <c r="G42" s="259"/>
      <c r="H42" s="259"/>
      <c r="I42" s="259" t="s">
        <v>55</v>
      </c>
      <c r="J42" s="259"/>
      <c r="K42" s="259"/>
      <c r="L42" s="259"/>
      <c r="M42" s="263" t="s">
        <v>56</v>
      </c>
      <c r="N42" s="263"/>
      <c r="O42" s="263"/>
      <c r="P42" s="263"/>
      <c r="Q42" s="263"/>
      <c r="S42" s="278" t="s">
        <v>61</v>
      </c>
      <c r="T42" s="278"/>
      <c r="U42" s="278"/>
      <c r="V42" s="259" t="s">
        <v>62</v>
      </c>
      <c r="W42" s="259"/>
      <c r="X42" s="259"/>
      <c r="Y42" s="259"/>
      <c r="Z42" s="259"/>
      <c r="AA42" s="259" t="s">
        <v>55</v>
      </c>
      <c r="AB42" s="259"/>
      <c r="AC42" s="259"/>
      <c r="AD42" s="279" t="s">
        <v>56</v>
      </c>
      <c r="AE42" s="279"/>
      <c r="AF42" s="279"/>
      <c r="AG42" s="279"/>
      <c r="AI42" s="215" t="s">
        <v>57</v>
      </c>
      <c r="AJ42" s="215"/>
      <c r="AK42" s="215"/>
      <c r="AL42" s="280" t="s">
        <v>55</v>
      </c>
      <c r="AM42" s="280"/>
      <c r="AN42" s="280"/>
      <c r="AO42" s="280"/>
      <c r="AP42" s="279" t="s">
        <v>24</v>
      </c>
      <c r="AQ42" s="279"/>
      <c r="AR42" s="279"/>
      <c r="AS42" s="279"/>
      <c r="AT42" s="279"/>
    </row>
    <row r="43" spans="2:68" s="37" customFormat="1" ht="18.75" customHeight="1" x14ac:dyDescent="0.45">
      <c r="B43" s="258"/>
      <c r="C43" s="258"/>
      <c r="D43" s="258"/>
      <c r="E43" s="306">
        <f>AY39</f>
        <v>17.25</v>
      </c>
      <c r="F43" s="306"/>
      <c r="G43" s="306"/>
      <c r="H43" s="306"/>
      <c r="I43" s="306">
        <f>E43+(BB39-INT(BB39))</f>
        <v>17.75</v>
      </c>
      <c r="J43" s="306"/>
      <c r="K43" s="306"/>
      <c r="L43" s="306"/>
      <c r="M43" s="317">
        <f>BM39</f>
        <v>54875</v>
      </c>
      <c r="N43" s="317"/>
      <c r="O43" s="317"/>
      <c r="P43" s="317"/>
      <c r="Q43" s="317"/>
      <c r="S43" s="278"/>
      <c r="T43" s="278"/>
      <c r="U43" s="278"/>
      <c r="V43" s="318" t="str">
        <f>IFERROR(IF(BF39/AN39&gt;2500,2500,BF39/AN39),"0")</f>
        <v>0</v>
      </c>
      <c r="W43" s="318"/>
      <c r="X43" s="318"/>
      <c r="Y43" s="318"/>
      <c r="Z43" s="318"/>
      <c r="AA43" s="308">
        <f>-(I43-INT(I43))</f>
        <v>-0.75</v>
      </c>
      <c r="AB43" s="308"/>
      <c r="AC43" s="308"/>
      <c r="AD43" s="319">
        <f>V43*AA43</f>
        <v>0</v>
      </c>
      <c r="AE43" s="319"/>
      <c r="AF43" s="319"/>
      <c r="AG43" s="319"/>
      <c r="AI43" s="215"/>
      <c r="AJ43" s="215"/>
      <c r="AK43" s="215"/>
      <c r="AL43" s="310">
        <f>I43+AA43</f>
        <v>17</v>
      </c>
      <c r="AM43" s="310"/>
      <c r="AN43" s="310"/>
      <c r="AO43" s="310"/>
      <c r="AP43" s="320">
        <f>M43+AD43+AD46</f>
        <v>54875</v>
      </c>
      <c r="AQ43" s="320"/>
      <c r="AR43" s="320"/>
      <c r="AS43" s="320"/>
      <c r="AT43" s="320"/>
    </row>
    <row r="44" spans="2:68" s="37" customFormat="1" ht="18.600000000000001" customHeight="1" x14ac:dyDescent="0.45">
      <c r="B44" s="258"/>
      <c r="C44" s="258"/>
      <c r="D44" s="258"/>
      <c r="E44" s="306"/>
      <c r="F44" s="306"/>
      <c r="G44" s="306"/>
      <c r="H44" s="306"/>
      <c r="I44" s="306"/>
      <c r="J44" s="306"/>
      <c r="K44" s="306"/>
      <c r="L44" s="306"/>
      <c r="M44" s="317"/>
      <c r="N44" s="317"/>
      <c r="O44" s="317"/>
      <c r="P44" s="317"/>
      <c r="Q44" s="317"/>
      <c r="S44" s="278"/>
      <c r="T44" s="278"/>
      <c r="U44" s="278"/>
      <c r="V44" s="318"/>
      <c r="W44" s="318"/>
      <c r="X44" s="318"/>
      <c r="Y44" s="318"/>
      <c r="Z44" s="318"/>
      <c r="AA44" s="308"/>
      <c r="AB44" s="308"/>
      <c r="AC44" s="308"/>
      <c r="AD44" s="319"/>
      <c r="AE44" s="319"/>
      <c r="AF44" s="319"/>
      <c r="AG44" s="319"/>
      <c r="AI44" s="215"/>
      <c r="AJ44" s="215"/>
      <c r="AK44" s="215"/>
      <c r="AL44" s="310"/>
      <c r="AM44" s="310"/>
      <c r="AN44" s="310"/>
      <c r="AO44" s="310"/>
      <c r="AP44" s="320"/>
      <c r="AQ44" s="320"/>
      <c r="AR44" s="320"/>
      <c r="AS44" s="320"/>
      <c r="AT44" s="320"/>
    </row>
    <row r="45" spans="2:68" s="37" customFormat="1" ht="18.75" customHeight="1" x14ac:dyDescent="0.45">
      <c r="B45" s="258" t="s">
        <v>86</v>
      </c>
      <c r="C45" s="258"/>
      <c r="D45" s="258"/>
      <c r="E45" s="313" t="s">
        <v>55</v>
      </c>
      <c r="F45" s="313"/>
      <c r="G45" s="313"/>
      <c r="H45" s="313"/>
      <c r="I45" s="313" t="s">
        <v>55</v>
      </c>
      <c r="J45" s="313"/>
      <c r="K45" s="313"/>
      <c r="L45" s="313"/>
      <c r="M45" s="317"/>
      <c r="N45" s="317"/>
      <c r="O45" s="317"/>
      <c r="P45" s="317"/>
      <c r="Q45" s="317"/>
      <c r="R45" s="76"/>
      <c r="S45" s="289" t="s">
        <v>61</v>
      </c>
      <c r="T45" s="289"/>
      <c r="U45" s="289"/>
      <c r="V45" s="290" t="s">
        <v>62</v>
      </c>
      <c r="W45" s="290"/>
      <c r="X45" s="290"/>
      <c r="Y45" s="290"/>
      <c r="Z45" s="290"/>
      <c r="AA45" s="290" t="s">
        <v>55</v>
      </c>
      <c r="AB45" s="290"/>
      <c r="AC45" s="290"/>
      <c r="AD45" s="260" t="s">
        <v>56</v>
      </c>
      <c r="AE45" s="260"/>
      <c r="AF45" s="260"/>
      <c r="AG45" s="260"/>
      <c r="AH45" s="76"/>
      <c r="AI45" s="261" t="s">
        <v>57</v>
      </c>
      <c r="AJ45" s="261"/>
      <c r="AK45" s="261"/>
      <c r="AL45" s="262" t="s">
        <v>55</v>
      </c>
      <c r="AM45" s="262"/>
      <c r="AN45" s="262"/>
      <c r="AO45" s="262"/>
      <c r="AP45" s="320"/>
      <c r="AQ45" s="320"/>
      <c r="AR45" s="320"/>
      <c r="AS45" s="320"/>
      <c r="AT45" s="320"/>
      <c r="AX45" s="312" t="s">
        <v>59</v>
      </c>
      <c r="AY45" s="313"/>
      <c r="AZ45" s="313"/>
      <c r="BA45" s="313"/>
      <c r="BB45" s="313"/>
      <c r="BC45" s="266" t="s">
        <v>60</v>
      </c>
      <c r="BD45" s="266"/>
      <c r="BE45" s="266"/>
      <c r="BF45" s="266"/>
      <c r="BG45" s="266"/>
      <c r="BH45" s="266"/>
    </row>
    <row r="46" spans="2:68" s="37" customFormat="1" ht="18.75" customHeight="1" x14ac:dyDescent="0.45">
      <c r="B46" s="258"/>
      <c r="C46" s="258"/>
      <c r="D46" s="258"/>
      <c r="E46" s="306">
        <f>BB39</f>
        <v>3.5</v>
      </c>
      <c r="F46" s="306"/>
      <c r="G46" s="306"/>
      <c r="H46" s="306"/>
      <c r="I46" s="306">
        <f>E46-(BB39-INT(BB39))</f>
        <v>3</v>
      </c>
      <c r="J46" s="306"/>
      <c r="K46" s="306"/>
      <c r="L46" s="306"/>
      <c r="M46" s="317"/>
      <c r="N46" s="317"/>
      <c r="O46" s="317"/>
      <c r="P46" s="317"/>
      <c r="Q46" s="317"/>
      <c r="R46" s="76"/>
      <c r="S46" s="289"/>
      <c r="T46" s="289"/>
      <c r="U46" s="289"/>
      <c r="V46" s="321" t="str">
        <f>IFERROR(IF(BG42/AR42&gt;3500,3500,BG42/AR42),"0")</f>
        <v>0</v>
      </c>
      <c r="W46" s="321"/>
      <c r="X46" s="321"/>
      <c r="Y46" s="321"/>
      <c r="Z46" s="321"/>
      <c r="AA46" s="308"/>
      <c r="AB46" s="308"/>
      <c r="AC46" s="308"/>
      <c r="AD46" s="319">
        <f>V46*AA46</f>
        <v>0</v>
      </c>
      <c r="AE46" s="319"/>
      <c r="AF46" s="319"/>
      <c r="AG46" s="319"/>
      <c r="AH46" s="76"/>
      <c r="AI46" s="261"/>
      <c r="AJ46" s="261"/>
      <c r="AK46" s="261"/>
      <c r="AL46" s="310">
        <f>I46+AA46</f>
        <v>3</v>
      </c>
      <c r="AM46" s="310"/>
      <c r="AN46" s="310"/>
      <c r="AO46" s="310"/>
      <c r="AP46" s="320"/>
      <c r="AQ46" s="320"/>
      <c r="AR46" s="320"/>
      <c r="AS46" s="320"/>
      <c r="AT46" s="320"/>
      <c r="AX46" s="312"/>
      <c r="AY46" s="311">
        <f>AL46+AL43</f>
        <v>20</v>
      </c>
      <c r="AZ46" s="311"/>
      <c r="BA46" s="311"/>
      <c r="BB46" s="311"/>
      <c r="BC46" s="272">
        <f>AP43</f>
        <v>54875</v>
      </c>
      <c r="BD46" s="272"/>
      <c r="BE46" s="272"/>
      <c r="BF46" s="272"/>
      <c r="BG46" s="272"/>
      <c r="BH46" s="272"/>
    </row>
    <row r="47" spans="2:68" s="37" customFormat="1" ht="18.75" customHeight="1" x14ac:dyDescent="0.45">
      <c r="B47" s="258"/>
      <c r="C47" s="258"/>
      <c r="D47" s="258"/>
      <c r="E47" s="306"/>
      <c r="F47" s="306"/>
      <c r="G47" s="306"/>
      <c r="H47" s="306"/>
      <c r="I47" s="306"/>
      <c r="J47" s="306"/>
      <c r="K47" s="306"/>
      <c r="L47" s="306"/>
      <c r="M47" s="317"/>
      <c r="N47" s="317"/>
      <c r="O47" s="317"/>
      <c r="P47" s="317"/>
      <c r="Q47" s="317"/>
      <c r="R47" s="76"/>
      <c r="S47" s="289"/>
      <c r="T47" s="289"/>
      <c r="U47" s="289"/>
      <c r="V47" s="321"/>
      <c r="W47" s="321"/>
      <c r="X47" s="321"/>
      <c r="Y47" s="321"/>
      <c r="Z47" s="321"/>
      <c r="AA47" s="308"/>
      <c r="AB47" s="308"/>
      <c r="AC47" s="308"/>
      <c r="AD47" s="319"/>
      <c r="AE47" s="319"/>
      <c r="AF47" s="319"/>
      <c r="AG47" s="319"/>
      <c r="AH47" s="76"/>
      <c r="AI47" s="261"/>
      <c r="AJ47" s="261"/>
      <c r="AK47" s="261"/>
      <c r="AL47" s="310"/>
      <c r="AM47" s="310"/>
      <c r="AN47" s="310"/>
      <c r="AO47" s="310"/>
      <c r="AP47" s="320"/>
      <c r="AQ47" s="320"/>
      <c r="AR47" s="320"/>
      <c r="AS47" s="320"/>
      <c r="AT47" s="320"/>
      <c r="AX47" s="312"/>
      <c r="AY47" s="311"/>
      <c r="AZ47" s="311"/>
      <c r="BA47" s="311"/>
      <c r="BB47" s="311"/>
      <c r="BC47" s="272"/>
      <c r="BD47" s="272"/>
      <c r="BE47" s="272"/>
      <c r="BF47" s="272"/>
      <c r="BG47" s="272"/>
      <c r="BH47" s="272"/>
    </row>
    <row r="48" spans="2:68" s="37" customFormat="1" ht="18.75" customHeight="1" x14ac:dyDescent="0.45"/>
    <row r="50" spans="35:46" ht="18.75" customHeight="1" x14ac:dyDescent="0.45">
      <c r="AI50" s="215" t="s">
        <v>57</v>
      </c>
      <c r="AJ50" s="215"/>
      <c r="AK50" s="215"/>
      <c r="AL50" s="280" t="s">
        <v>55</v>
      </c>
      <c r="AM50" s="280"/>
      <c r="AN50" s="280"/>
      <c r="AO50" s="280"/>
      <c r="AP50" s="279" t="s">
        <v>24</v>
      </c>
      <c r="AQ50" s="279"/>
      <c r="AR50" s="279"/>
      <c r="AS50" s="279"/>
      <c r="AT50" s="279"/>
    </row>
    <row r="51" spans="35:46" ht="18.75" customHeight="1" x14ac:dyDescent="0.45">
      <c r="AI51" s="215"/>
      <c r="AJ51" s="215"/>
      <c r="AK51" s="215"/>
      <c r="AL51" s="310">
        <f>AL43</f>
        <v>17</v>
      </c>
      <c r="AM51" s="310"/>
      <c r="AN51" s="310"/>
      <c r="AO51" s="310"/>
      <c r="AP51" s="320">
        <f>AL51*2500+AL54*3500</f>
        <v>53000</v>
      </c>
      <c r="AQ51" s="320"/>
      <c r="AR51" s="320"/>
      <c r="AS51" s="320"/>
      <c r="AT51" s="320"/>
    </row>
    <row r="52" spans="35:46" ht="18.75" customHeight="1" x14ac:dyDescent="0.45">
      <c r="AI52" s="215"/>
      <c r="AJ52" s="215"/>
      <c r="AK52" s="215"/>
      <c r="AL52" s="310"/>
      <c r="AM52" s="310"/>
      <c r="AN52" s="310"/>
      <c r="AO52" s="310"/>
      <c r="AP52" s="320"/>
      <c r="AQ52" s="320"/>
      <c r="AR52" s="320"/>
      <c r="AS52" s="320"/>
      <c r="AT52" s="320"/>
    </row>
    <row r="53" spans="35:46" ht="18.75" customHeight="1" x14ac:dyDescent="0.45">
      <c r="AI53" s="261" t="s">
        <v>57</v>
      </c>
      <c r="AJ53" s="261"/>
      <c r="AK53" s="261"/>
      <c r="AL53" s="262" t="s">
        <v>55</v>
      </c>
      <c r="AM53" s="262"/>
      <c r="AN53" s="262"/>
      <c r="AO53" s="262"/>
      <c r="AP53" s="320"/>
      <c r="AQ53" s="320"/>
      <c r="AR53" s="320"/>
      <c r="AS53" s="320"/>
      <c r="AT53" s="320"/>
    </row>
    <row r="54" spans="35:46" ht="18.75" customHeight="1" x14ac:dyDescent="0.45">
      <c r="AI54" s="261"/>
      <c r="AJ54" s="261"/>
      <c r="AK54" s="261"/>
      <c r="AL54" s="310">
        <f>AL46</f>
        <v>3</v>
      </c>
      <c r="AM54" s="310"/>
      <c r="AN54" s="310"/>
      <c r="AO54" s="310"/>
      <c r="AP54" s="320"/>
      <c r="AQ54" s="320"/>
      <c r="AR54" s="320"/>
      <c r="AS54" s="320"/>
      <c r="AT54" s="320"/>
    </row>
    <row r="55" spans="35:46" ht="18.75" customHeight="1" x14ac:dyDescent="0.45">
      <c r="AI55" s="261"/>
      <c r="AJ55" s="261"/>
      <c r="AK55" s="261"/>
      <c r="AL55" s="310"/>
      <c r="AM55" s="310"/>
      <c r="AN55" s="310"/>
      <c r="AO55" s="310"/>
      <c r="AP55" s="320"/>
      <c r="AQ55" s="320"/>
      <c r="AR55" s="320"/>
      <c r="AS55" s="320"/>
      <c r="AT55" s="320"/>
    </row>
  </sheetData>
  <mergeCells count="677">
    <mergeCell ref="AI50:AK52"/>
    <mergeCell ref="AL50:AO50"/>
    <mergeCell ref="AP50:AT50"/>
    <mergeCell ref="AL51:AO52"/>
    <mergeCell ref="AP51:AT55"/>
    <mergeCell ref="AI53:AK55"/>
    <mergeCell ref="AL53:AO53"/>
    <mergeCell ref="AL54:AO55"/>
    <mergeCell ref="AX45:AX47"/>
    <mergeCell ref="AY45:BB45"/>
    <mergeCell ref="BC45:BH45"/>
    <mergeCell ref="E46:H47"/>
    <mergeCell ref="I46:L47"/>
    <mergeCell ref="V46:Z47"/>
    <mergeCell ref="AA46:AC47"/>
    <mergeCell ref="AD46:AG47"/>
    <mergeCell ref="AL46:AO47"/>
    <mergeCell ref="AY46:BB47"/>
    <mergeCell ref="BC46:BH47"/>
    <mergeCell ref="AL43:AO44"/>
    <mergeCell ref="AP43:AT47"/>
    <mergeCell ref="B45:D47"/>
    <mergeCell ref="E45:H45"/>
    <mergeCell ref="I45:L45"/>
    <mergeCell ref="S45:U47"/>
    <mergeCell ref="V45:Z45"/>
    <mergeCell ref="AA45:AC45"/>
    <mergeCell ref="AD45:AG45"/>
    <mergeCell ref="AI45:AK47"/>
    <mergeCell ref="AL45:AO45"/>
    <mergeCell ref="AS39:AT40"/>
    <mergeCell ref="AU39:AX40"/>
    <mergeCell ref="AY39:BA39"/>
    <mergeCell ref="BB39:BD39"/>
    <mergeCell ref="BE39:BH40"/>
    <mergeCell ref="BI39:BL40"/>
    <mergeCell ref="BM39:BP40"/>
    <mergeCell ref="B42:D44"/>
    <mergeCell ref="E42:H42"/>
    <mergeCell ref="I42:L42"/>
    <mergeCell ref="M42:Q42"/>
    <mergeCell ref="S42:U44"/>
    <mergeCell ref="V42:Z42"/>
    <mergeCell ref="AA42:AC42"/>
    <mergeCell ref="AD42:AG42"/>
    <mergeCell ref="AI42:AK44"/>
    <mergeCell ref="AL42:AO42"/>
    <mergeCell ref="AP42:AT42"/>
    <mergeCell ref="E43:H44"/>
    <mergeCell ref="I43:L44"/>
    <mergeCell ref="M43:Q47"/>
    <mergeCell ref="V43:Z44"/>
    <mergeCell ref="AA43:AC44"/>
    <mergeCell ref="AD43:AG44"/>
    <mergeCell ref="BI37:BL37"/>
    <mergeCell ref="BM37:BP37"/>
    <mergeCell ref="B38:C38"/>
    <mergeCell ref="E38:F38"/>
    <mergeCell ref="H38:I38"/>
    <mergeCell ref="K38:L38"/>
    <mergeCell ref="N38:O38"/>
    <mergeCell ref="P38:Q38"/>
    <mergeCell ref="S38:T38"/>
    <mergeCell ref="V38:W38"/>
    <mergeCell ref="Y38:Z38"/>
    <mergeCell ref="AA38:AD38"/>
    <mergeCell ref="AE38:AH38"/>
    <mergeCell ref="AI38:AL38"/>
    <mergeCell ref="AM38:AP38"/>
    <mergeCell ref="AQ38:AT38"/>
    <mergeCell ref="AU38:AX38"/>
    <mergeCell ref="AY38:BA38"/>
    <mergeCell ref="BB38:BD38"/>
    <mergeCell ref="BE38:BH38"/>
    <mergeCell ref="BI38:BL38"/>
    <mergeCell ref="BM38:BP38"/>
    <mergeCell ref="AA37:AD37"/>
    <mergeCell ref="AE37:AH37"/>
    <mergeCell ref="AI37:AL37"/>
    <mergeCell ref="AM37:AP37"/>
    <mergeCell ref="AQ37:AT37"/>
    <mergeCell ref="AU37:AX37"/>
    <mergeCell ref="AY37:BA37"/>
    <mergeCell ref="BB37:BD37"/>
    <mergeCell ref="BE37:BH37"/>
    <mergeCell ref="B37:C37"/>
    <mergeCell ref="E37:F37"/>
    <mergeCell ref="H37:I37"/>
    <mergeCell ref="K37:L37"/>
    <mergeCell ref="N37:O37"/>
    <mergeCell ref="P37:Q37"/>
    <mergeCell ref="S37:T37"/>
    <mergeCell ref="V37:W37"/>
    <mergeCell ref="Y37:Z37"/>
    <mergeCell ref="BI35:BL35"/>
    <mergeCell ref="BM35:BP35"/>
    <mergeCell ref="B36:C36"/>
    <mergeCell ref="E36:F36"/>
    <mergeCell ref="H36:I36"/>
    <mergeCell ref="K36:L36"/>
    <mergeCell ref="N36:O36"/>
    <mergeCell ref="P36:Q36"/>
    <mergeCell ref="S36:T36"/>
    <mergeCell ref="V36:W36"/>
    <mergeCell ref="Y36:Z36"/>
    <mergeCell ref="AA36:AD36"/>
    <mergeCell ref="AE36:AH36"/>
    <mergeCell ref="AI36:AL36"/>
    <mergeCell ref="AM36:AP36"/>
    <mergeCell ref="AQ36:AT36"/>
    <mergeCell ref="AU36:AX36"/>
    <mergeCell ref="AY36:BA36"/>
    <mergeCell ref="BB36:BD36"/>
    <mergeCell ref="BE36:BH36"/>
    <mergeCell ref="BI36:BL36"/>
    <mergeCell ref="BM36:BP36"/>
    <mergeCell ref="AA35:AD35"/>
    <mergeCell ref="AE35:AH35"/>
    <mergeCell ref="AI35:AL35"/>
    <mergeCell ref="AM35:AP35"/>
    <mergeCell ref="AQ35:AT35"/>
    <mergeCell ref="AU35:AX35"/>
    <mergeCell ref="AY35:BA35"/>
    <mergeCell ref="BB35:BD35"/>
    <mergeCell ref="BE35:BH35"/>
    <mergeCell ref="B35:C35"/>
    <mergeCell ref="E35:F35"/>
    <mergeCell ref="H35:I35"/>
    <mergeCell ref="K35:L35"/>
    <mergeCell ref="N35:O35"/>
    <mergeCell ref="P35:Q35"/>
    <mergeCell ref="S35:T35"/>
    <mergeCell ref="V35:W35"/>
    <mergeCell ref="Y35:Z35"/>
    <mergeCell ref="BI33:BL33"/>
    <mergeCell ref="BM33:BP33"/>
    <mergeCell ref="B34:C34"/>
    <mergeCell ref="E34:F34"/>
    <mergeCell ref="H34:I34"/>
    <mergeCell ref="K34:L34"/>
    <mergeCell ref="N34:O34"/>
    <mergeCell ref="P34:Q34"/>
    <mergeCell ref="S34:T34"/>
    <mergeCell ref="V34:W34"/>
    <mergeCell ref="Y34:Z34"/>
    <mergeCell ref="AA34:AD34"/>
    <mergeCell ref="AE34:AH34"/>
    <mergeCell ref="AI34:AL34"/>
    <mergeCell ref="AM34:AP34"/>
    <mergeCell ref="AQ34:AT34"/>
    <mergeCell ref="AU34:AX34"/>
    <mergeCell ref="AY34:BA34"/>
    <mergeCell ref="BB34:BD34"/>
    <mergeCell ref="BE34:BH34"/>
    <mergeCell ref="BI34:BL34"/>
    <mergeCell ref="BM34:BP34"/>
    <mergeCell ref="AA33:AD33"/>
    <mergeCell ref="AE33:AH33"/>
    <mergeCell ref="AI33:AL33"/>
    <mergeCell ref="AM33:AP33"/>
    <mergeCell ref="AQ33:AT33"/>
    <mergeCell ref="AU33:AX33"/>
    <mergeCell ref="AY33:BA33"/>
    <mergeCell ref="BB33:BD33"/>
    <mergeCell ref="BE33:BH33"/>
    <mergeCell ref="B33:C33"/>
    <mergeCell ref="E33:F33"/>
    <mergeCell ref="H33:I33"/>
    <mergeCell ref="K33:L33"/>
    <mergeCell ref="N33:O33"/>
    <mergeCell ref="P33:Q33"/>
    <mergeCell ref="S33:T33"/>
    <mergeCell ref="V33:W33"/>
    <mergeCell ref="Y33:Z33"/>
    <mergeCell ref="BI31:BL31"/>
    <mergeCell ref="BM31:BP31"/>
    <mergeCell ref="B32:C32"/>
    <mergeCell ref="E32:F32"/>
    <mergeCell ref="H32:I32"/>
    <mergeCell ref="K32:L32"/>
    <mergeCell ref="N32:O32"/>
    <mergeCell ref="P32:Q32"/>
    <mergeCell ref="S32:T32"/>
    <mergeCell ref="V32:W32"/>
    <mergeCell ref="Y32:Z32"/>
    <mergeCell ref="AA32:AD32"/>
    <mergeCell ref="AE32:AH32"/>
    <mergeCell ref="AI32:AL32"/>
    <mergeCell ref="AM32:AP32"/>
    <mergeCell ref="AQ32:AT32"/>
    <mergeCell ref="AU32:AX32"/>
    <mergeCell ref="AY32:BA32"/>
    <mergeCell ref="BB32:BD32"/>
    <mergeCell ref="BE32:BH32"/>
    <mergeCell ref="BI32:BL32"/>
    <mergeCell ref="BM32:BP32"/>
    <mergeCell ref="AA31:AD31"/>
    <mergeCell ref="AE31:AH31"/>
    <mergeCell ref="AI31:AL31"/>
    <mergeCell ref="AM31:AP31"/>
    <mergeCell ref="AQ31:AT31"/>
    <mergeCell ref="AU31:AX31"/>
    <mergeCell ref="AY31:BA31"/>
    <mergeCell ref="BB31:BD31"/>
    <mergeCell ref="BE31:BH31"/>
    <mergeCell ref="B31:C31"/>
    <mergeCell ref="E31:F31"/>
    <mergeCell ref="H31:I31"/>
    <mergeCell ref="K31:L31"/>
    <mergeCell ref="N31:O31"/>
    <mergeCell ref="P31:Q31"/>
    <mergeCell ref="S31:T31"/>
    <mergeCell ref="V31:W31"/>
    <mergeCell ref="Y31:Z31"/>
    <mergeCell ref="BI29:BL29"/>
    <mergeCell ref="BM29:BP29"/>
    <mergeCell ref="B30:C30"/>
    <mergeCell ref="E30:F30"/>
    <mergeCell ref="H30:I30"/>
    <mergeCell ref="K30:L30"/>
    <mergeCell ref="N30:O30"/>
    <mergeCell ref="P30:Q30"/>
    <mergeCell ref="S30:T30"/>
    <mergeCell ref="V30:W30"/>
    <mergeCell ref="Y30:Z30"/>
    <mergeCell ref="AA30:AD30"/>
    <mergeCell ref="AE30:AH30"/>
    <mergeCell ref="AI30:AL30"/>
    <mergeCell ref="AM30:AP30"/>
    <mergeCell ref="AQ30:AT30"/>
    <mergeCell ref="AU30:AX30"/>
    <mergeCell ref="AY30:BA30"/>
    <mergeCell ref="BB30:BD30"/>
    <mergeCell ref="BE30:BH30"/>
    <mergeCell ref="BI30:BL30"/>
    <mergeCell ref="BM30:BP30"/>
    <mergeCell ref="AA29:AD29"/>
    <mergeCell ref="AE29:AH29"/>
    <mergeCell ref="AI29:AL29"/>
    <mergeCell ref="AM29:AP29"/>
    <mergeCell ref="AQ29:AT29"/>
    <mergeCell ref="AU29:AX29"/>
    <mergeCell ref="AY29:BA29"/>
    <mergeCell ref="BB29:BD29"/>
    <mergeCell ref="BE29:BH29"/>
    <mergeCell ref="B29:C29"/>
    <mergeCell ref="E29:F29"/>
    <mergeCell ref="H29:I29"/>
    <mergeCell ref="K29:L29"/>
    <mergeCell ref="N29:O29"/>
    <mergeCell ref="P29:Q29"/>
    <mergeCell ref="S29:T29"/>
    <mergeCell ref="V29:W29"/>
    <mergeCell ref="Y29:Z29"/>
    <mergeCell ref="BI27:BL27"/>
    <mergeCell ref="BM27:BP27"/>
    <mergeCell ref="B28:C28"/>
    <mergeCell ref="E28:F28"/>
    <mergeCell ref="H28:I28"/>
    <mergeCell ref="K28:L28"/>
    <mergeCell ref="N28:O28"/>
    <mergeCell ref="P28:Q28"/>
    <mergeCell ref="S28:T28"/>
    <mergeCell ref="V28:W28"/>
    <mergeCell ref="Y28:Z28"/>
    <mergeCell ref="AA28:AD28"/>
    <mergeCell ref="AE28:AH28"/>
    <mergeCell ref="AI28:AL28"/>
    <mergeCell ref="AM28:AP28"/>
    <mergeCell ref="AQ28:AT28"/>
    <mergeCell ref="AU28:AX28"/>
    <mergeCell ref="AY28:BA28"/>
    <mergeCell ref="BB28:BD28"/>
    <mergeCell ref="BE28:BH28"/>
    <mergeCell ref="BI28:BL28"/>
    <mergeCell ref="BM28:BP28"/>
    <mergeCell ref="AA27:AD27"/>
    <mergeCell ref="AE27:AH27"/>
    <mergeCell ref="AI27:AL27"/>
    <mergeCell ref="AM27:AP27"/>
    <mergeCell ref="AQ27:AT27"/>
    <mergeCell ref="AU27:AX27"/>
    <mergeCell ref="AY27:BA27"/>
    <mergeCell ref="BB27:BD27"/>
    <mergeCell ref="BE27:BH27"/>
    <mergeCell ref="B27:C27"/>
    <mergeCell ref="E27:F27"/>
    <mergeCell ref="H27:I27"/>
    <mergeCell ref="K27:L27"/>
    <mergeCell ref="N27:O27"/>
    <mergeCell ref="P27:Q27"/>
    <mergeCell ref="S27:T27"/>
    <mergeCell ref="V27:W27"/>
    <mergeCell ref="Y27:Z27"/>
    <mergeCell ref="BI25:BL25"/>
    <mergeCell ref="BM25:BP25"/>
    <mergeCell ref="B26:C26"/>
    <mergeCell ref="E26:F26"/>
    <mergeCell ref="H26:I26"/>
    <mergeCell ref="K26:L26"/>
    <mergeCell ref="N26:O26"/>
    <mergeCell ref="P26:Q26"/>
    <mergeCell ref="S26:T26"/>
    <mergeCell ref="V26:W26"/>
    <mergeCell ref="Y26:Z26"/>
    <mergeCell ref="AA26:AD26"/>
    <mergeCell ref="AE26:AH26"/>
    <mergeCell ref="AI26:AL26"/>
    <mergeCell ref="AM26:AP26"/>
    <mergeCell ref="AQ26:AT26"/>
    <mergeCell ref="AU26:AX26"/>
    <mergeCell ref="AY26:BA26"/>
    <mergeCell ref="BB26:BD26"/>
    <mergeCell ref="BE26:BH26"/>
    <mergeCell ref="BI26:BL26"/>
    <mergeCell ref="BM26:BP26"/>
    <mergeCell ref="AA25:AD25"/>
    <mergeCell ref="AE25:AH25"/>
    <mergeCell ref="AI25:AL25"/>
    <mergeCell ref="AM25:AP25"/>
    <mergeCell ref="AQ25:AT25"/>
    <mergeCell ref="AU25:AX25"/>
    <mergeCell ref="AY25:BA25"/>
    <mergeCell ref="BB25:BD25"/>
    <mergeCell ref="BE25:BH25"/>
    <mergeCell ref="B25:C25"/>
    <mergeCell ref="E25:F25"/>
    <mergeCell ref="H25:I25"/>
    <mergeCell ref="K25:L25"/>
    <mergeCell ref="N25:O25"/>
    <mergeCell ref="P25:Q25"/>
    <mergeCell ref="S25:T25"/>
    <mergeCell ref="V25:W25"/>
    <mergeCell ref="Y25:Z25"/>
    <mergeCell ref="BI23:BL23"/>
    <mergeCell ref="BM23:BP23"/>
    <mergeCell ref="B24:C24"/>
    <mergeCell ref="E24:F24"/>
    <mergeCell ref="H24:I24"/>
    <mergeCell ref="K24:L24"/>
    <mergeCell ref="N24:O24"/>
    <mergeCell ref="P24:Q24"/>
    <mergeCell ref="S24:T24"/>
    <mergeCell ref="V24:W24"/>
    <mergeCell ref="Y24:Z24"/>
    <mergeCell ref="AA24:AD24"/>
    <mergeCell ref="AE24:AH24"/>
    <mergeCell ref="AI24:AL24"/>
    <mergeCell ref="AM24:AP24"/>
    <mergeCell ref="AQ24:AT24"/>
    <mergeCell ref="AU24:AX24"/>
    <mergeCell ref="AY24:BA24"/>
    <mergeCell ref="BB24:BD24"/>
    <mergeCell ref="BE24:BH24"/>
    <mergeCell ref="BI24:BL24"/>
    <mergeCell ref="BM24:BP24"/>
    <mergeCell ref="AA23:AD23"/>
    <mergeCell ref="AE23:AH23"/>
    <mergeCell ref="AI23:AL23"/>
    <mergeCell ref="AM23:AP23"/>
    <mergeCell ref="AQ23:AT23"/>
    <mergeCell ref="AU23:AX23"/>
    <mergeCell ref="AY23:BA23"/>
    <mergeCell ref="BB23:BD23"/>
    <mergeCell ref="BE23:BH23"/>
    <mergeCell ref="B23:C23"/>
    <mergeCell ref="E23:F23"/>
    <mergeCell ref="H23:I23"/>
    <mergeCell ref="K23:L23"/>
    <mergeCell ref="N23:O23"/>
    <mergeCell ref="P23:Q23"/>
    <mergeCell ref="S23:T23"/>
    <mergeCell ref="V23:W23"/>
    <mergeCell ref="Y23:Z23"/>
    <mergeCell ref="BI21:BL21"/>
    <mergeCell ref="BM21:BP21"/>
    <mergeCell ref="B22:C22"/>
    <mergeCell ref="E22:F22"/>
    <mergeCell ref="H22:I22"/>
    <mergeCell ref="K22:L22"/>
    <mergeCell ref="N22:O22"/>
    <mergeCell ref="P22:Q22"/>
    <mergeCell ref="S22:T22"/>
    <mergeCell ref="V22:W22"/>
    <mergeCell ref="Y22:Z22"/>
    <mergeCell ref="AA22:AD22"/>
    <mergeCell ref="AE22:AH22"/>
    <mergeCell ref="AI22:AL22"/>
    <mergeCell ref="AM22:AP22"/>
    <mergeCell ref="AQ22:AT22"/>
    <mergeCell ref="AU22:AX22"/>
    <mergeCell ref="AY22:BA22"/>
    <mergeCell ref="BB22:BD22"/>
    <mergeCell ref="BE22:BH22"/>
    <mergeCell ref="BI22:BL22"/>
    <mergeCell ref="BM22:BP22"/>
    <mergeCell ref="AA21:AD21"/>
    <mergeCell ref="AE21:AH21"/>
    <mergeCell ref="AI21:AL21"/>
    <mergeCell ref="AM21:AP21"/>
    <mergeCell ref="AQ21:AT21"/>
    <mergeCell ref="AU21:AX21"/>
    <mergeCell ref="AY21:BA21"/>
    <mergeCell ref="BB21:BD21"/>
    <mergeCell ref="BE21:BH21"/>
    <mergeCell ref="B21:C21"/>
    <mergeCell ref="E21:F21"/>
    <mergeCell ref="H21:I21"/>
    <mergeCell ref="K21:L21"/>
    <mergeCell ref="N21:O21"/>
    <mergeCell ref="P21:Q21"/>
    <mergeCell ref="S21:T21"/>
    <mergeCell ref="V21:W21"/>
    <mergeCell ref="Y21:Z21"/>
    <mergeCell ref="BI19:BL19"/>
    <mergeCell ref="BM19:BP19"/>
    <mergeCell ref="B20:C20"/>
    <mergeCell ref="E20:F20"/>
    <mergeCell ref="H20:I20"/>
    <mergeCell ref="K20:L20"/>
    <mergeCell ref="N20:O20"/>
    <mergeCell ref="P20:Q20"/>
    <mergeCell ref="S20:T20"/>
    <mergeCell ref="V20:W20"/>
    <mergeCell ref="Y20:Z20"/>
    <mergeCell ref="AA20:AD20"/>
    <mergeCell ref="AE20:AH20"/>
    <mergeCell ref="AI20:AL20"/>
    <mergeCell ref="AM20:AP20"/>
    <mergeCell ref="AQ20:AT20"/>
    <mergeCell ref="AU20:AX20"/>
    <mergeCell ref="AY20:BA20"/>
    <mergeCell ref="BB20:BD20"/>
    <mergeCell ref="BE20:BH20"/>
    <mergeCell ref="BI20:BL20"/>
    <mergeCell ref="BM20:BP20"/>
    <mergeCell ref="AA19:AD19"/>
    <mergeCell ref="AE19:AH19"/>
    <mergeCell ref="AI19:AL19"/>
    <mergeCell ref="AM19:AP19"/>
    <mergeCell ref="AQ19:AT19"/>
    <mergeCell ref="AU19:AX19"/>
    <mergeCell ref="AY19:BA19"/>
    <mergeCell ref="BB19:BD19"/>
    <mergeCell ref="BE19:BH19"/>
    <mergeCell ref="B19:C19"/>
    <mergeCell ref="E19:F19"/>
    <mergeCell ref="H19:I19"/>
    <mergeCell ref="K19:L19"/>
    <mergeCell ref="N19:O19"/>
    <mergeCell ref="P19:Q19"/>
    <mergeCell ref="S19:T19"/>
    <mergeCell ref="V19:W19"/>
    <mergeCell ref="Y19:Z19"/>
    <mergeCell ref="BI17:BL17"/>
    <mergeCell ref="BM17:BP17"/>
    <mergeCell ref="B18:C18"/>
    <mergeCell ref="E18:F18"/>
    <mergeCell ref="H18:I18"/>
    <mergeCell ref="K18:L18"/>
    <mergeCell ref="N18:O18"/>
    <mergeCell ref="P18:Q18"/>
    <mergeCell ref="S18:T18"/>
    <mergeCell ref="V18:W18"/>
    <mergeCell ref="Y18:Z18"/>
    <mergeCell ref="AA18:AD18"/>
    <mergeCell ref="AE18:AH18"/>
    <mergeCell ref="AI18:AL18"/>
    <mergeCell ref="AM18:AP18"/>
    <mergeCell ref="AQ18:AT18"/>
    <mergeCell ref="AU18:AX18"/>
    <mergeCell ref="AY18:BA18"/>
    <mergeCell ref="BB18:BD18"/>
    <mergeCell ref="BE18:BH18"/>
    <mergeCell ref="BI18:BL18"/>
    <mergeCell ref="BM18:BP18"/>
    <mergeCell ref="AA17:AD17"/>
    <mergeCell ref="AE17:AH17"/>
    <mergeCell ref="AI17:AL17"/>
    <mergeCell ref="AM17:AP17"/>
    <mergeCell ref="AQ17:AT17"/>
    <mergeCell ref="AU17:AX17"/>
    <mergeCell ref="AY17:BA17"/>
    <mergeCell ref="BB17:BD17"/>
    <mergeCell ref="BE17:BH17"/>
    <mergeCell ref="B17:C17"/>
    <mergeCell ref="E17:F17"/>
    <mergeCell ref="H17:I17"/>
    <mergeCell ref="K17:L17"/>
    <mergeCell ref="N17:O17"/>
    <mergeCell ref="P17:Q17"/>
    <mergeCell ref="S17:T17"/>
    <mergeCell ref="V17:W17"/>
    <mergeCell ref="Y17:Z17"/>
    <mergeCell ref="BI15:BL15"/>
    <mergeCell ref="BM15:BP15"/>
    <mergeCell ref="B16:C16"/>
    <mergeCell ref="E16:F16"/>
    <mergeCell ref="H16:I16"/>
    <mergeCell ref="K16:L16"/>
    <mergeCell ref="N16:O16"/>
    <mergeCell ref="P16:Q16"/>
    <mergeCell ref="S16:T16"/>
    <mergeCell ref="V16:W16"/>
    <mergeCell ref="Y16:Z16"/>
    <mergeCell ref="AA16:AD16"/>
    <mergeCell ref="AE16:AH16"/>
    <mergeCell ref="AI16:AL16"/>
    <mergeCell ref="AM16:AP16"/>
    <mergeCell ref="AQ16:AT16"/>
    <mergeCell ref="AU16:AX16"/>
    <mergeCell ref="AY16:BA16"/>
    <mergeCell ref="BB16:BD16"/>
    <mergeCell ref="BE16:BH16"/>
    <mergeCell ref="BI16:BL16"/>
    <mergeCell ref="BM16:BP16"/>
    <mergeCell ref="AA15:AD15"/>
    <mergeCell ref="AE15:AH15"/>
    <mergeCell ref="AI15:AL15"/>
    <mergeCell ref="AM15:AP15"/>
    <mergeCell ref="AQ15:AT15"/>
    <mergeCell ref="AU15:AX15"/>
    <mergeCell ref="AY15:BA15"/>
    <mergeCell ref="BB15:BD15"/>
    <mergeCell ref="BE15:BH15"/>
    <mergeCell ref="B15:C15"/>
    <mergeCell ref="E15:F15"/>
    <mergeCell ref="H15:I15"/>
    <mergeCell ref="K15:L15"/>
    <mergeCell ref="N15:O15"/>
    <mergeCell ref="P15:Q15"/>
    <mergeCell ref="S15:T15"/>
    <mergeCell ref="V15:W15"/>
    <mergeCell ref="Y15:Z15"/>
    <mergeCell ref="BI13:BL13"/>
    <mergeCell ref="BM13:BP13"/>
    <mergeCell ref="B14:C14"/>
    <mergeCell ref="E14:F14"/>
    <mergeCell ref="H14:I14"/>
    <mergeCell ref="K14:L14"/>
    <mergeCell ref="N14:O14"/>
    <mergeCell ref="P14:Q14"/>
    <mergeCell ref="S14:T14"/>
    <mergeCell ref="V14:W14"/>
    <mergeCell ref="Y14:Z14"/>
    <mergeCell ref="AA14:AD14"/>
    <mergeCell ref="AE14:AH14"/>
    <mergeCell ref="AI14:AL14"/>
    <mergeCell ref="AM14:AP14"/>
    <mergeCell ref="AQ14:AT14"/>
    <mergeCell ref="AU14:AX14"/>
    <mergeCell ref="AY14:BA14"/>
    <mergeCell ref="BB14:BD14"/>
    <mergeCell ref="BE14:BH14"/>
    <mergeCell ref="BI14:BL14"/>
    <mergeCell ref="BM14:BP14"/>
    <mergeCell ref="AA13:AD13"/>
    <mergeCell ref="AE13:AH13"/>
    <mergeCell ref="AI13:AL13"/>
    <mergeCell ref="AM13:AP13"/>
    <mergeCell ref="AQ13:AT13"/>
    <mergeCell ref="AU13:AX13"/>
    <mergeCell ref="AY13:BA13"/>
    <mergeCell ref="BB13:BD13"/>
    <mergeCell ref="BE13:BH13"/>
    <mergeCell ref="B13:C13"/>
    <mergeCell ref="E13:F13"/>
    <mergeCell ref="H13:I13"/>
    <mergeCell ref="K13:L13"/>
    <mergeCell ref="N13:O13"/>
    <mergeCell ref="P13:Q13"/>
    <mergeCell ref="S13:T13"/>
    <mergeCell ref="V13:W13"/>
    <mergeCell ref="Y13:Z13"/>
    <mergeCell ref="BI11:BL11"/>
    <mergeCell ref="BM11:BP11"/>
    <mergeCell ref="B12:C12"/>
    <mergeCell ref="E12:F12"/>
    <mergeCell ref="H12:I12"/>
    <mergeCell ref="K12:L12"/>
    <mergeCell ref="N12:O12"/>
    <mergeCell ref="P12:Q12"/>
    <mergeCell ref="S12:T12"/>
    <mergeCell ref="V12:W12"/>
    <mergeCell ref="Y12:Z12"/>
    <mergeCell ref="AA12:AD12"/>
    <mergeCell ref="AE12:AH12"/>
    <mergeCell ref="AI12:AL12"/>
    <mergeCell ref="AM12:AP12"/>
    <mergeCell ref="AQ12:AT12"/>
    <mergeCell ref="AU12:AX12"/>
    <mergeCell ref="AY12:BA12"/>
    <mergeCell ref="BB12:BD12"/>
    <mergeCell ref="BE12:BH12"/>
    <mergeCell ref="BI12:BL12"/>
    <mergeCell ref="BM12:BP12"/>
    <mergeCell ref="AA11:AD11"/>
    <mergeCell ref="AE11:AH11"/>
    <mergeCell ref="AI11:AL11"/>
    <mergeCell ref="AM11:AP11"/>
    <mergeCell ref="AQ11:AT11"/>
    <mergeCell ref="AU11:AX11"/>
    <mergeCell ref="AY11:BA11"/>
    <mergeCell ref="BB11:BD11"/>
    <mergeCell ref="BE11:BH11"/>
    <mergeCell ref="B11:C11"/>
    <mergeCell ref="E11:F11"/>
    <mergeCell ref="H11:I11"/>
    <mergeCell ref="K11:L11"/>
    <mergeCell ref="N11:O11"/>
    <mergeCell ref="P11:Q11"/>
    <mergeCell ref="S11:T11"/>
    <mergeCell ref="V11:W11"/>
    <mergeCell ref="Y11:Z11"/>
    <mergeCell ref="BI9:BL9"/>
    <mergeCell ref="BM9:BP9"/>
    <mergeCell ref="B10:C10"/>
    <mergeCell ref="E10:F10"/>
    <mergeCell ref="H10:I10"/>
    <mergeCell ref="K10:L10"/>
    <mergeCell ref="N10:O10"/>
    <mergeCell ref="P10:Q10"/>
    <mergeCell ref="S10:T10"/>
    <mergeCell ref="V10:W10"/>
    <mergeCell ref="Y10:Z10"/>
    <mergeCell ref="AA10:AD10"/>
    <mergeCell ref="AE10:AH10"/>
    <mergeCell ref="AI10:AL10"/>
    <mergeCell ref="AM10:AP10"/>
    <mergeCell ref="AQ10:AT10"/>
    <mergeCell ref="AU10:AX10"/>
    <mergeCell ref="AY10:BA10"/>
    <mergeCell ref="BB10:BD10"/>
    <mergeCell ref="BE10:BH10"/>
    <mergeCell ref="BI10:BL10"/>
    <mergeCell ref="BM10:BP10"/>
    <mergeCell ref="AA9:AD9"/>
    <mergeCell ref="AE9:AH9"/>
    <mergeCell ref="AI9:AL9"/>
    <mergeCell ref="AM9:AP9"/>
    <mergeCell ref="AQ9:AT9"/>
    <mergeCell ref="AU9:AX9"/>
    <mergeCell ref="AY9:BA9"/>
    <mergeCell ref="BB9:BD9"/>
    <mergeCell ref="BE9:BH9"/>
    <mergeCell ref="B9:C9"/>
    <mergeCell ref="E9:F9"/>
    <mergeCell ref="H9:I9"/>
    <mergeCell ref="K9:L9"/>
    <mergeCell ref="N9:O9"/>
    <mergeCell ref="P9:Q9"/>
    <mergeCell ref="S9:T9"/>
    <mergeCell ref="V9:W9"/>
    <mergeCell ref="Y9:Z9"/>
    <mergeCell ref="AY6:BA8"/>
    <mergeCell ref="BB6:BD8"/>
    <mergeCell ref="BE6:BH8"/>
    <mergeCell ref="BI6:BL8"/>
    <mergeCell ref="BM6:BP8"/>
    <mergeCell ref="P7:Z7"/>
    <mergeCell ref="AA7:AD8"/>
    <mergeCell ref="AE7:AH8"/>
    <mergeCell ref="AM7:AP8"/>
    <mergeCell ref="AQ7:AT8"/>
    <mergeCell ref="P8:T8"/>
    <mergeCell ref="V8:Z8"/>
    <mergeCell ref="AL4:AS4"/>
    <mergeCell ref="B6:C8"/>
    <mergeCell ref="D6:D8"/>
    <mergeCell ref="E6:O6"/>
    <mergeCell ref="P6:Z6"/>
    <mergeCell ref="AA6:AH6"/>
    <mergeCell ref="AI6:AL8"/>
    <mergeCell ref="AM6:AT6"/>
    <mergeCell ref="AU6:AX8"/>
    <mergeCell ref="E8:I8"/>
    <mergeCell ref="K8:O8"/>
  </mergeCells>
  <phoneticPr fontId="56"/>
  <pageMargins left="0.25" right="0.25" top="0.30972222222222201" bottom="0.3" header="0.51180555555555496" footer="0.51180555555555496"/>
  <pageSetup paperSize="9" scale="59" firstPageNumber="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利用内訳表</vt:lpstr>
      <vt:lpstr>A_日ごと計算、端数切捨て</vt:lpstr>
      <vt:lpstr>B_日ごと計算、端数再計算処理（江東区利用内訳表）</vt:lpstr>
      <vt:lpstr>C_日毎計算、端数切捨てなし（分単位計算）、申請時間切り上げ</vt:lpstr>
      <vt:lpstr>D_日ごと計算、端数切捨てなし、申請時間切り捨て、利用額未調整</vt:lpstr>
      <vt:lpstr>フローチャート (２)bk</vt:lpstr>
      <vt:lpstr>E_整理版</vt:lpstr>
      <vt:lpstr>E_整理版 ①夜間別表</vt:lpstr>
      <vt:lpstr>E_整理版 ②夜間包括_A (片寄)</vt:lpstr>
      <vt:lpstr>E_整理版 ②夜間包括_A</vt:lpstr>
      <vt:lpstr>基準単価版</vt:lpstr>
      <vt:lpstr>F_日毎計算、端数切捨なし、申請時間切捨、利用額調整（個別）</vt:lpstr>
      <vt:lpstr>'A_日ごと計算、端数切捨て'!Print_Area</vt:lpstr>
      <vt:lpstr>'B_日ごと計算、端数再計算処理（江東区利用内訳表）'!Print_Area</vt:lpstr>
      <vt:lpstr>'C_日毎計算、端数切捨てなし（分単位計算）、申請時間切り上げ'!Print_Area</vt:lpstr>
      <vt:lpstr>'D_日ごと計算、端数切捨てなし、申請時間切り捨て、利用額未調整'!Print_Area</vt:lpstr>
      <vt:lpstr>E_整理版!Print_Area</vt:lpstr>
      <vt:lpstr>'E_整理版 ①夜間別表'!Print_Area</vt:lpstr>
      <vt:lpstr>'E_整理版 ②夜間包括_A'!Print_Area</vt:lpstr>
      <vt:lpstr>'E_整理版 ②夜間包括_A (片寄)'!Print_Area</vt:lpstr>
      <vt:lpstr>'F_日毎計算、端数切捨なし、申請時間切捨、利用額調整（個別）'!Print_Area</vt:lpstr>
      <vt:lpstr>'フローチャート (２)bk'!Print_Area</vt:lpstr>
      <vt:lpstr>基準単価版!Print_Area</vt:lpstr>
      <vt:lpstr>利用内訳表!Print_Area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福井 湖</dc:creator>
  <dc:description/>
  <cp:lastModifiedBy>中村 美月</cp:lastModifiedBy>
  <cp:revision>0</cp:revision>
  <cp:lastPrinted>2025-09-29T05:45:07Z</cp:lastPrinted>
  <dcterms:created xsi:type="dcterms:W3CDTF">2025-08-18T08:40:08Z</dcterms:created>
  <dcterms:modified xsi:type="dcterms:W3CDTF">2025-09-29T06:55:19Z</dcterms:modified>
  <dc:language>ja-JP</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_AdHocReviewCycleID">
    <vt:i4>-484791967</vt:i4>
  </property>
  <property fmtid="{D5CDD505-2E9C-101B-9397-08002B2CF9AE}" pid="9" name="_AuthorEmail">
    <vt:lpwstr>mizuki.nakamura2@persol.co.jp</vt:lpwstr>
  </property>
  <property fmtid="{D5CDD505-2E9C-101B-9397-08002B2CF9AE}" pid="10" name="_AuthorEmailDisplayName">
    <vt:lpwstr>中村 美月</vt:lpwstr>
  </property>
  <property fmtid="{D5CDD505-2E9C-101B-9397-08002B2CF9AE}" pid="11" name="_EmailSubject">
    <vt:lpwstr>【ZIP暗号化】【大田区ベビーシッター利用支援事業】利用内訳表送付の件</vt:lpwstr>
  </property>
  <property fmtid="{D5CDD505-2E9C-101B-9397-08002B2CF9AE}" pid="12" name="_NewReviewCycle">
    <vt:lpwstr/>
  </property>
  <property fmtid="{D5CDD505-2E9C-101B-9397-08002B2CF9AE}" pid="13" name="_PreviousAdHocReviewCycleID">
    <vt:i4>-1784210320</vt:i4>
  </property>
</Properties>
</file>